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/>
  <mc:AlternateContent xmlns:mc="http://schemas.openxmlformats.org/markup-compatibility/2006">
    <mc:Choice Requires="x15">
      <x15ac:absPath xmlns:x15ac="http://schemas.microsoft.com/office/spreadsheetml/2010/11/ac" url="\\Svr1009v\dra$\Marchés CCIR\MARCHES 2026\CCI GL\CCIR-GL-2026-04 TRAVAUX ASCENSEUR PDB\01. Eléments préalables à la consultation\V5 MOE\"/>
    </mc:Choice>
  </mc:AlternateContent>
  <xr:revisionPtr revIDLastSave="0" documentId="13_ncr:1_{1C66C3DD-D0E8-4BB7-88E4-56F5F24C26C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dGarde" sheetId="3" r:id="rId1"/>
    <sheet name="Fiche Valeur technique" sheetId="15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ASC1" localSheetId="1">[1]RA!$BI$59</definedName>
    <definedName name="_ASC1">[2]RA!$BI$59</definedName>
    <definedName name="_ASC10" localSheetId="1">[1]RA!$T$234</definedName>
    <definedName name="_ASC10">[2]RA!$T$234</definedName>
    <definedName name="_ASC2" localSheetId="1">[1]RA!$BJ$59</definedName>
    <definedName name="_ASC2">[2]RA!$BJ$59</definedName>
    <definedName name="_ASC3" localSheetId="1">[1]RA!$BK$59</definedName>
    <definedName name="_ASC3">[2]RA!$BK$59</definedName>
    <definedName name="_ASC4" localSheetId="1">[1]RA!$BL$59</definedName>
    <definedName name="_ASC4">[2]RA!$BL$59</definedName>
    <definedName name="_asc5" localSheetId="1">[1]RA!$BM$59</definedName>
    <definedName name="_asc5">[2]RA!$BM$59</definedName>
    <definedName name="_ASC6" localSheetId="1">[1]RA!$BN$59</definedName>
    <definedName name="_ASC6">[2]RA!$BN$59</definedName>
    <definedName name="_ASC7" localSheetId="1">[1]RA!$BO$59</definedName>
    <definedName name="_ASC7">[2]RA!$BO$59</definedName>
    <definedName name="_ASC8" localSheetId="1">[1]RA!$BP$59</definedName>
    <definedName name="_ASC8">[2]RA!$BP$59</definedName>
    <definedName name="_ASC9" localSheetId="1">[1]RA!$S$234</definedName>
    <definedName name="_ASC9">[2]RA!$S$234</definedName>
    <definedName name="_min1" localSheetId="1">[1]RA!$T$239</definedName>
    <definedName name="_min1">[2]RA!$T$239</definedName>
    <definedName name="_min10" localSheetId="1">[1]RA!$T$248</definedName>
    <definedName name="_min10">[2]RA!$T$248</definedName>
    <definedName name="_min2" localSheetId="1">[1]RA!$T$240</definedName>
    <definedName name="_min2">[2]RA!$T$240</definedName>
    <definedName name="_min3" localSheetId="1">[1]RA!$T$241</definedName>
    <definedName name="_min3">[2]RA!$T$241</definedName>
    <definedName name="_min4" localSheetId="1">[1]RA!$T$242</definedName>
    <definedName name="_min4">[2]RA!$T$242</definedName>
    <definedName name="_min5" localSheetId="1">[1]RA!$T$243</definedName>
    <definedName name="_min5">[2]RA!$T$243</definedName>
    <definedName name="_min6" localSheetId="1">[1]RA!$T$244</definedName>
    <definedName name="_min6">[2]RA!$T$244</definedName>
    <definedName name="_min7" localSheetId="1">[1]RA!$T$245</definedName>
    <definedName name="_min7">[2]RA!$T$245</definedName>
    <definedName name="_min8" localSheetId="1">[1]RA!$T$246</definedName>
    <definedName name="_min8">[2]RA!$T$246</definedName>
    <definedName name="_min9" localSheetId="1">[1]RA!$T$247</definedName>
    <definedName name="_min9">[2]RA!$T$247</definedName>
    <definedName name="_MM1" localSheetId="1">[1]RA!$G$298</definedName>
    <definedName name="_MM1">[2]RA!$G$298</definedName>
    <definedName name="_mm10" localSheetId="1">[1]RA!#REF!</definedName>
    <definedName name="_mm10">[2]RA!#REF!</definedName>
    <definedName name="_MM2" localSheetId="1">[1]RA!$H$298</definedName>
    <definedName name="_MM2">[2]RA!$H$298</definedName>
    <definedName name="_MM3" localSheetId="1">[1]RA!$I$298</definedName>
    <definedName name="_MM3">[2]RA!$I$298</definedName>
    <definedName name="_MM4" localSheetId="1">[1]RA!$J$298</definedName>
    <definedName name="_MM4">[2]RA!$J$298</definedName>
    <definedName name="_mm5" localSheetId="1">[1]RA!$K$298</definedName>
    <definedName name="_mm5">[2]RA!$K$298</definedName>
    <definedName name="_mm6" localSheetId="1">[1]RA!$L$298</definedName>
    <definedName name="_mm6">[2]RA!$L$298</definedName>
    <definedName name="_mm7" localSheetId="1">[1]RA!$M$298</definedName>
    <definedName name="_mm7">[2]RA!$M$298</definedName>
    <definedName name="_mm8" localSheetId="1">[1]RA!$N$298</definedName>
    <definedName name="_mm8">[2]RA!$N$298</definedName>
    <definedName name="_mm9" localSheetId="1">[1]RA!$O$298</definedName>
    <definedName name="_mm9">[2]RA!$O$298</definedName>
    <definedName name="DCEMoyenHumainPresta1" localSheetId="1">'[1]Mod. OTIS'!$D$10</definedName>
    <definedName name="DCEMoyenHumainPresta1">'[2]Mod. OTIS'!$D$10</definedName>
    <definedName name="DCEMoyenHumainPresta2" localSheetId="1">'[1]Mod. KONE'!$D$10</definedName>
    <definedName name="DCEMoyenHumainPresta2">'[2]Mod. KONE'!$D$10</definedName>
    <definedName name="DCEMoyenHumainPresta3" localSheetId="1">'[1]Mod. SCHINDLER'!$D$10</definedName>
    <definedName name="DCEMoyenHumainPresta3">'[2]Mod. SCHINDLER'!$D$10</definedName>
    <definedName name="DCEMoyenHumainPresta5" localSheetId="1">'[1]Mod. E'!$D$10</definedName>
    <definedName name="DCEMoyenHumainPresta5">'[2]Mod. E'!$D$10</definedName>
    <definedName name="DCEMoyenHumainPresta6" localSheetId="1">'[1]Mod. F'!$D$10</definedName>
    <definedName name="DCEMoyenHumainPresta6">'[2]Mod. F'!$D$10</definedName>
    <definedName name="DCEMoyenHumainPresta7" localSheetId="1">'[1]Mod. G'!$D$10</definedName>
    <definedName name="DCEMoyenHumainPresta7">'[2]Mod. G'!$D$10</definedName>
    <definedName name="DCEMoyenHumainPresta8" localSheetId="1">'[1]Mod. H'!$D$10</definedName>
    <definedName name="DCEMoyenHumainPresta8">'[2]Mod. H'!$D$10</definedName>
    <definedName name="DCEMoyenHumainsPresta10" localSheetId="1">#REF!</definedName>
    <definedName name="DCEMoyenHumainsPresta10">#REF!</definedName>
    <definedName name="DCEMoyenHumainsPresta4" localSheetId="1">'[1]Mod. D'!$D$10</definedName>
    <definedName name="DCEMoyenHumainsPresta4">'[2]Mod. D'!$D$10</definedName>
    <definedName name="DCEMoyenHumainsPresta9" localSheetId="1">'[1]Mod. I'!$D$10</definedName>
    <definedName name="DCEMoyenHumainsPresta9">'[2]Mod. I'!$D$10</definedName>
    <definedName name="DCENoteDelaiAppro" localSheetId="1">'[1]Mod. OTIS'!$C$14</definedName>
    <definedName name="DCENoteDelaiAppro">'[2]Mod. OTIS'!$C$14</definedName>
    <definedName name="DCENoteDelaiImmo" localSheetId="1">'[1]Mod. OTIS'!$C$15</definedName>
    <definedName name="DCENoteDelaiImmo">'[2]Mod. OTIS'!$C$15</definedName>
    <definedName name="DCENoteNbrTechnicien" localSheetId="1">'[1]Mod. OTIS'!$C$5</definedName>
    <definedName name="DCENoteNbrTechnicien">'[2]Mod. OTIS'!$C$5</definedName>
    <definedName name="DCENoteNbTech" localSheetId="1">'[3]Mod. KONE'!$C$5</definedName>
    <definedName name="DCENoteNbTech">'[4]Mod. KONE'!$C$5</definedName>
    <definedName name="DCERMoyenHumainPresta1" localSheetId="1">'[1]Rempl. OTIS'!$D$11</definedName>
    <definedName name="DCERMoyenHumainPresta1">'[2]Rempl. OTIS'!$D$11</definedName>
    <definedName name="DCERMoyenHumainPresta2" localSheetId="1">'[1]Rempl. KONE'!$D$11</definedName>
    <definedName name="DCERMoyenHumainPresta2">'[2]Rempl. KONE'!$D$11</definedName>
    <definedName name="DCERMoyenHumainPresta3" localSheetId="1">'[1]Rempl. SCHINDLER'!$D$11</definedName>
    <definedName name="DCERMoyenHumainPresta3">'[2]Rempl. SCHINDLER'!$D$11</definedName>
    <definedName name="DCERMoyenHumainPresta4" localSheetId="1">'[1]Rempl. D'!$D$11</definedName>
    <definedName name="DCERMoyenHumainPresta4">'[2]Rempl. D'!$D$11</definedName>
    <definedName name="DCERMoyenHumainPresta5" localSheetId="1">'[1]Rempl. E'!$D$11</definedName>
    <definedName name="DCERMoyenHumainPresta5">'[2]Rempl. E'!$D$11</definedName>
    <definedName name="DCERMoyenHumainPresta6" localSheetId="1">'[1]Rempl. F'!$D$11</definedName>
    <definedName name="DCERMoyenHumainPresta6">'[2]Rempl. F'!$D$11</definedName>
    <definedName name="DCERMoyenHumainPresta7" localSheetId="1">'[1]Rempl. G'!$D$11</definedName>
    <definedName name="DCERMoyenHumainPresta7">'[2]Rempl. G'!$D$11</definedName>
    <definedName name="DCERMoyenHumainsPresta10" localSheetId="1">#REF!</definedName>
    <definedName name="DCERMoyenHumainsPresta10">#REF!</definedName>
    <definedName name="DCERMoyenHumainsPresta8" localSheetId="1">'[1]Rempl. H'!$D$11</definedName>
    <definedName name="DCERMoyenHumainsPresta8">'[2]Rempl. H'!$D$11</definedName>
    <definedName name="DCERMoyenHumainsPresta9" localSheetId="1">'[1]Rempl. I'!$D$11</definedName>
    <definedName name="DCERMoyenHumainsPresta9">'[2]Rempl. I'!$D$11</definedName>
    <definedName name="DCERNoteDelaiAppro" localSheetId="1">'[1]Rempl. OTIS'!$C$15</definedName>
    <definedName name="DCERNoteDelaiAppro">'[2]Rempl. OTIS'!$C$15</definedName>
    <definedName name="DCERNoteDelaiImmo" localSheetId="1">'[1]Rempl. OTIS'!$C$16</definedName>
    <definedName name="DCERNoteDelaiImmo">'[2]Rempl. OTIS'!$C$16</definedName>
    <definedName name="DCERNoteNbrTechnicien" localSheetId="1">'[1]Rempl. OTIS'!$C$6</definedName>
    <definedName name="DCERNoteNbrTechnicien">'[2]Rempl. OTIS'!$C$6</definedName>
    <definedName name="DCERNoteNbTech" localSheetId="1">#REF!</definedName>
    <definedName name="DCERNoteNbTech">#REF!</definedName>
    <definedName name="DCERTotalDeEnvPresta1" localSheetId="1">'[1]Rempl. OTIS'!$D$25</definedName>
    <definedName name="DCERTotalDeEnvPresta1">'[2]Rempl. OTIS'!$D$25</definedName>
    <definedName name="DCERTotalDeEnvPresta10" localSheetId="1">#REF!</definedName>
    <definedName name="DCERTotalDeEnvPresta10">#REF!</definedName>
    <definedName name="DCERTotalDeEnvPresta2" localSheetId="1">'[1]Rempl. KONE'!$D$25</definedName>
    <definedName name="DCERTotalDeEnvPresta2">'[2]Rempl. KONE'!$D$25</definedName>
    <definedName name="DCERTotalDeEnvPresta3" localSheetId="1">'[1]Rempl. SCHINDLER'!$D$25</definedName>
    <definedName name="DCERTotalDeEnvPresta3">'[2]Rempl. SCHINDLER'!$D$25</definedName>
    <definedName name="DCERTotalDeEnvPresta4" localSheetId="1">'[1]Rempl. D'!$D$25</definedName>
    <definedName name="DCERTotalDeEnvPresta4">'[2]Rempl. D'!$D$25</definedName>
    <definedName name="DCERTotalDeEnvPresta5" localSheetId="1">'[1]Rempl. E'!$D$25</definedName>
    <definedName name="DCERTotalDeEnvPresta5">'[2]Rempl. E'!$D$25</definedName>
    <definedName name="DCERTotalDeEnvPresta6" localSheetId="1">'[1]Rempl. F'!$D$25</definedName>
    <definedName name="DCERTotalDeEnvPresta6">'[2]Rempl. F'!$D$25</definedName>
    <definedName name="DCERTotalDeEnvPresta7" localSheetId="1">'[1]Rempl. G'!$D$25</definedName>
    <definedName name="DCERTotalDeEnvPresta7">'[2]Rempl. G'!$D$25</definedName>
    <definedName name="DCERTotalDeEnvPresta8" localSheetId="1">'[1]Rempl. H'!$D$25</definedName>
    <definedName name="DCERTotalDeEnvPresta8">'[2]Rempl. H'!$D$25</definedName>
    <definedName name="DCERTotalDeEnvPresta9" localSheetId="1">'[1]Rempl. I'!$D$25</definedName>
    <definedName name="DCERTotalDeEnvPresta9">'[2]Rempl. I'!$D$25</definedName>
    <definedName name="DCERTotalDelaisPresta1" localSheetId="1">'[1]Rempl. OTIS'!$D$18</definedName>
    <definedName name="DCERTotalDelaisPresta1">'[2]Rempl. OTIS'!$D$18</definedName>
    <definedName name="DCERTotalDelaisPresta10" localSheetId="1">#REF!</definedName>
    <definedName name="DCERTotalDelaisPresta10">#REF!</definedName>
    <definedName name="DCERTotalDelaisPresta2" localSheetId="1">'[1]Rempl. KONE'!$D$18</definedName>
    <definedName name="DCERTotalDelaisPresta2">'[2]Rempl. KONE'!$D$18</definedName>
    <definedName name="DCERTotalDelaisPresta3" localSheetId="1">'[1]Rempl. SCHINDLER'!$D$18</definedName>
    <definedName name="DCERTotalDelaisPresta3">'[2]Rempl. SCHINDLER'!$D$18</definedName>
    <definedName name="DCERTotalDelaisPresta4" localSheetId="1">'[1]Rempl. D'!$D$18</definedName>
    <definedName name="DCERTotalDelaisPresta4">'[2]Rempl. D'!$D$18</definedName>
    <definedName name="DCERTotalDelaisPresta5" localSheetId="1">'[1]Rempl. E'!$D$18</definedName>
    <definedName name="DCERTotalDelaisPresta5">'[2]Rempl. E'!$D$18</definedName>
    <definedName name="DCERTotalDelaisPresta6" localSheetId="1">'[1]Rempl. F'!$D$18</definedName>
    <definedName name="DCERTotalDelaisPresta6">'[2]Rempl. F'!$D$18</definedName>
    <definedName name="DCERTotalDelaisPresta7" localSheetId="1">'[1]Rempl. G'!$D$18</definedName>
    <definedName name="DCERTotalDelaisPresta7">'[2]Rempl. G'!$D$18</definedName>
    <definedName name="DCERTotalDelaisPresta8" localSheetId="1">'[1]Rempl. H'!$D$18</definedName>
    <definedName name="DCERTotalDelaisPresta8">'[2]Rempl. H'!$D$18</definedName>
    <definedName name="DCERTotalDelaisPresta9" localSheetId="1">'[1]Rempl. I'!$D$18</definedName>
    <definedName name="DCERTotalDelaisPresta9">'[2]Rempl. I'!$D$18</definedName>
    <definedName name="DCERTotalMoyenMatPresta1" localSheetId="1">'[1]Rempl. OTIS'!$D$121</definedName>
    <definedName name="DCERTotalMoyenMatPresta1">'[2]Rempl. OTIS'!$D$121</definedName>
    <definedName name="DCERTotalMoyenMatPresta10" localSheetId="1">#REF!</definedName>
    <definedName name="DCERTotalMoyenMatPresta10">#REF!</definedName>
    <definedName name="DCERTotalMoyenMatPresta2" localSheetId="1">'[1]Rempl. KONE'!$D$121</definedName>
    <definedName name="DCERTotalMoyenMatPresta2">'[2]Rempl. KONE'!$D$121</definedName>
    <definedName name="DCERTotalMoyenMatPresta3" localSheetId="1">'[1]Rempl. SCHINDLER'!$D$121</definedName>
    <definedName name="DCERTotalMoyenMatPresta3">'[2]Rempl. SCHINDLER'!$D$121</definedName>
    <definedName name="DCERTotalMoyenMatPresta4" localSheetId="1">'[1]Rempl. D'!$D$121</definedName>
    <definedName name="DCERTotalMoyenMatPresta4">'[2]Rempl. D'!$D$121</definedName>
    <definedName name="DCERTotalMoyenMatPresta5" localSheetId="1">'[1]Rempl. E'!$D$121</definedName>
    <definedName name="DCERTotalMoyenMatPresta5">'[2]Rempl. E'!$D$121</definedName>
    <definedName name="DCERTotalMoyenMatPresta6" localSheetId="1">'[1]Rempl. F'!$D$121</definedName>
    <definedName name="DCERTotalMoyenMatPresta6">'[2]Rempl. F'!$D$121</definedName>
    <definedName name="DCERTotalMoyenMatPresta7" localSheetId="1">'[1]Rempl. G'!$D$121</definedName>
    <definedName name="DCERTotalMoyenMatPresta7">'[2]Rempl. G'!$D$121</definedName>
    <definedName name="DCERTotalMoyenMatPresta8" localSheetId="1">'[1]Rempl. H'!$D$121</definedName>
    <definedName name="DCERTotalMoyenMatPresta8">'[2]Rempl. H'!$D$121</definedName>
    <definedName name="DCERTotalMoyenMatPresta9" localSheetId="1">'[1]Rempl. I'!$D$121</definedName>
    <definedName name="DCERTotalMoyenMatPresta9">'[2]Rempl. I'!$D$121</definedName>
    <definedName name="DCERTotalValoTechPondPresta1" localSheetId="1">#REF!</definedName>
    <definedName name="DCERTotalValoTechPondPresta1">#REF!</definedName>
    <definedName name="DCERTotalValoTechPondPresta10" localSheetId="1">#REF!</definedName>
    <definedName name="DCERTotalValoTechPondPresta10">#REF!</definedName>
    <definedName name="DCERTotalValoTechPondPresta2" localSheetId="1">#REF!</definedName>
    <definedName name="DCERTotalValoTechPondPresta2">#REF!</definedName>
    <definedName name="DCERTotalValoTechPondPresta4" localSheetId="1">#REF!</definedName>
    <definedName name="DCERTotalValoTechPondPresta4">#REF!</definedName>
    <definedName name="DCERTotalValoTechPondPresta5" localSheetId="1">#REF!</definedName>
    <definedName name="DCERTotalValoTechPondPresta5">#REF!</definedName>
    <definedName name="DCERTotalValoTechPondPresta6" localSheetId="1">#REF!</definedName>
    <definedName name="DCERTotalValoTechPondPresta6">#REF!</definedName>
    <definedName name="DCERTotalValoTechPondPresta7" localSheetId="1">#REF!</definedName>
    <definedName name="DCERTotalValoTechPondPresta7">#REF!</definedName>
    <definedName name="DCERTotalValoTechPondPresta8" localSheetId="1">#REF!</definedName>
    <definedName name="DCERTotalValoTechPondPresta8">#REF!</definedName>
    <definedName name="DCERTotalValoTechPondPresta9" localSheetId="1">#REF!</definedName>
    <definedName name="DCERTotalValoTechPondPresta9">#REF!</definedName>
    <definedName name="DCETotalDeEnvPresta1" localSheetId="1">'[1]Mod. OTIS'!$D$24</definedName>
    <definedName name="DCETotalDeEnvPresta1">'[2]Mod. OTIS'!$D$24</definedName>
    <definedName name="DCETotalDeEnvPresta10" localSheetId="1">#REF!</definedName>
    <definedName name="DCETotalDeEnvPresta10">#REF!</definedName>
    <definedName name="DCETotalDeEnvPresta2" localSheetId="1">'[1]Mod. KONE'!$D$24</definedName>
    <definedName name="DCETotalDeEnvPresta2">'[2]Mod. KONE'!$D$24</definedName>
    <definedName name="DCETotalDeEnvPresta3" localSheetId="1">'[1]Mod. SCHINDLER'!$D$24</definedName>
    <definedName name="DCETotalDeEnvPresta3">'[2]Mod. SCHINDLER'!$D$24</definedName>
    <definedName name="DCETotalDeEnvPresta4" localSheetId="1">'[1]Mod. D'!$D$24</definedName>
    <definedName name="DCETotalDeEnvPresta4">'[2]Mod. D'!$D$24</definedName>
    <definedName name="DCETotalDeEnvPresta5" localSheetId="1">'[1]Mod. E'!$D$24</definedName>
    <definedName name="DCETotalDeEnvPresta5">'[2]Mod. E'!$D$24</definedName>
    <definedName name="DCETotalDeEnvPresta6" localSheetId="1">'[1]Mod. F'!$D$24</definedName>
    <definedName name="DCETotalDeEnvPresta6">'[2]Mod. F'!$D$24</definedName>
    <definedName name="DCETotalDeEnvPresta7" localSheetId="1">'[1]Mod. G'!$D$24</definedName>
    <definedName name="DCETotalDeEnvPresta7">'[2]Mod. G'!$D$24</definedName>
    <definedName name="DCETotalDeEnvPresta8" localSheetId="1">'[1]Mod. H'!$D$24</definedName>
    <definedName name="DCETotalDeEnvPresta8">'[2]Mod. H'!$D$24</definedName>
    <definedName name="DCETotalDeEnvPresta9" localSheetId="1">'[1]Mod. I'!$D$24</definedName>
    <definedName name="DCETotalDeEnvPresta9">'[2]Mod. I'!$D$24</definedName>
    <definedName name="DCETotalDelaisPrest4" localSheetId="1">'[1]Mod. D'!$D$17</definedName>
    <definedName name="DCETotalDelaisPrest4">'[2]Mod. D'!$D$17</definedName>
    <definedName name="DCETotalDelaisPresta1" localSheetId="1">'[1]Mod. OTIS'!$D$17</definedName>
    <definedName name="DCETotalDelaisPresta1">'[2]Mod. OTIS'!$D$17</definedName>
    <definedName name="DCETotalDelaisPresta10" localSheetId="1">#REF!</definedName>
    <definedName name="DCETotalDelaisPresta10">#REF!</definedName>
    <definedName name="DCETotalDelaisPresta2" localSheetId="1">'[1]Mod. KONE'!$D$17</definedName>
    <definedName name="DCETotalDelaisPresta2">'[2]Mod. KONE'!$D$17</definedName>
    <definedName name="DCETotalDelaisPresta3" localSheetId="1">'[1]Mod. SCHINDLER'!$D$17</definedName>
    <definedName name="DCETotalDelaisPresta3">'[2]Mod. SCHINDLER'!$D$17</definedName>
    <definedName name="DCETotalDelaisPresta5" localSheetId="1">'[3]Mod. ORONA'!$D$16</definedName>
    <definedName name="DCETotalDelaisPresta5">'[4]Mod. ORONA'!$D$16</definedName>
    <definedName name="DCETotalDelaisPresta6" localSheetId="1">'[1]Mod. F'!$D$17</definedName>
    <definedName name="DCETotalDelaisPresta6">'[2]Mod. F'!$D$17</definedName>
    <definedName name="DCETotalDelaisPresta7" localSheetId="1">'[1]Mod. G'!$D$17</definedName>
    <definedName name="DCETotalDelaisPresta7">'[2]Mod. G'!$D$17</definedName>
    <definedName name="DCETotalDelaisPresta8" localSheetId="1">'[1]Mod. H'!$D$17</definedName>
    <definedName name="DCETotalDelaisPresta8">'[2]Mod. H'!$D$17</definedName>
    <definedName name="DCETotalDelaisPresta9" localSheetId="1">'[1]Mod. I'!$D$17</definedName>
    <definedName name="DCETotalDelaisPresta9">'[2]Mod. I'!$D$17</definedName>
    <definedName name="DCETotalMoyenMatPresta1" localSheetId="1">'[1]Mod. OTIS'!$D$107</definedName>
    <definedName name="DCETotalMoyenMatPresta1">'[2]Mod. OTIS'!$D$107</definedName>
    <definedName name="DCETotalMoyenMatPresta10" localSheetId="1">#REF!</definedName>
    <definedName name="DCETotalMoyenMatPresta10">#REF!</definedName>
    <definedName name="DCETotalMoyenMatPresta2" localSheetId="1">'[1]Mod. KONE'!$D$108</definedName>
    <definedName name="DCETotalMoyenMatPresta2">'[2]Mod. KONE'!$D$108</definedName>
    <definedName name="DCETotalMoyenMatPresta3" localSheetId="1">'[1]Mod. SCHINDLER'!$D$108</definedName>
    <definedName name="DCETotalMoyenMatPresta3">'[2]Mod. SCHINDLER'!$D$108</definedName>
    <definedName name="DCETotalMoyenMatPresta4" localSheetId="1">'[1]Mod. D'!$D$108</definedName>
    <definedName name="DCETotalMoyenMatPresta4">'[2]Mod. D'!$D$108</definedName>
    <definedName name="DCETotalMoyenMatPresta5" localSheetId="1">'[1]Mod. E'!$D$108</definedName>
    <definedName name="DCETotalMoyenMatPresta5">'[2]Mod. E'!$D$108</definedName>
    <definedName name="DCETotalMoyenMatPresta6" localSheetId="1">'[1]Mod. F'!$D$108</definedName>
    <definedName name="DCETotalMoyenMatPresta6">'[2]Mod. F'!$D$108</definedName>
    <definedName name="DCETotalMoyenMatPresta7" localSheetId="1">'[1]Mod. G'!$D$108</definedName>
    <definedName name="DCETotalMoyenMatPresta7">'[2]Mod. G'!$D$108</definedName>
    <definedName name="DCETotalMoyenMatPresta8" localSheetId="1">'[1]Mod. H'!$D$108</definedName>
    <definedName name="DCETotalMoyenMatPresta8">'[2]Mod. H'!$D$108</definedName>
    <definedName name="DCETotalMoyenMatPresta9" localSheetId="1">'[1]Mod. I'!$D$108</definedName>
    <definedName name="DCETotalMoyenMatPresta9">'[2]Mod. I'!$D$108</definedName>
    <definedName name="DCETotalVAloTechPondPresta10" localSheetId="1">#REF!</definedName>
    <definedName name="DCETotalVAloTechPondPresta10">#REF!</definedName>
    <definedName name="DCETotalValoTechPondPresta6" localSheetId="1">#REF!</definedName>
    <definedName name="DCETotalValoTechPondPresta6">#REF!</definedName>
    <definedName name="DCETotalValoTechPondPresta7" localSheetId="1">#REF!</definedName>
    <definedName name="DCETotalValoTechPondPresta7">#REF!</definedName>
    <definedName name="DCETotalValoTechPondPresta8" localSheetId="1">#REF!</definedName>
    <definedName name="DCETotalValoTechPondPresta8">#REF!</definedName>
    <definedName name="DCETotalValoTechPondPresta9" localSheetId="1">#REF!</definedName>
    <definedName name="DCETotalValoTechPondPresta9">#REF!</definedName>
    <definedName name="_xlnm.Print_Titles" localSheetId="1">'Fiche Valeur technique'!$15:$17</definedName>
    <definedName name="medDEUX10" localSheetId="1">[3]RA!#REF!</definedName>
    <definedName name="medDEUX10">[4]RA!#REF!</definedName>
    <definedName name="medDEUX3" localSheetId="1">[3]RA!#REF!</definedName>
    <definedName name="medDEUX3">[4]RA!#REF!</definedName>
    <definedName name="medDEUX4" localSheetId="1">[3]RA!#REF!</definedName>
    <definedName name="medDEUX4">[4]RA!#REF!</definedName>
    <definedName name="medDEUX5" localSheetId="1">[3]RA!#REF!</definedName>
    <definedName name="medDEUX5">[4]RA!#REF!</definedName>
    <definedName name="medDEUX6" localSheetId="1">[3]RA!#REF!</definedName>
    <definedName name="medDEUX6">[4]RA!#REF!</definedName>
    <definedName name="medDEUX7" localSheetId="1">[3]RA!#REF!</definedName>
    <definedName name="medDEUX7">[4]RA!#REF!</definedName>
    <definedName name="medDEUX8" localSheetId="1">[3]RA!#REF!</definedName>
    <definedName name="medDEUX8">[4]RA!#REF!</definedName>
    <definedName name="medDEUX9" localSheetId="1">[3]RA!#REF!</definedName>
    <definedName name="medDEUX9">[4]RA!#REF!</definedName>
    <definedName name="medTROIS10" localSheetId="1">[3]RA!#REF!</definedName>
    <definedName name="medTROIS10">[4]RA!#REF!</definedName>
    <definedName name="medTROIS3" localSheetId="1">[3]RA!#REF!</definedName>
    <definedName name="medTROIS3">[4]RA!#REF!</definedName>
    <definedName name="medTROIS4" localSheetId="1">[3]RA!#REF!</definedName>
    <definedName name="medTROIS4">[4]RA!#REF!</definedName>
    <definedName name="medTROIS5" localSheetId="1">[3]RA!#REF!</definedName>
    <definedName name="medTROIS5">[4]RA!#REF!</definedName>
    <definedName name="medTROIS6" localSheetId="1">[3]RA!#REF!</definedName>
    <definedName name="medTROIS6">[4]RA!#REF!</definedName>
    <definedName name="medTROIS7" localSheetId="1">[3]RA!#REF!</definedName>
    <definedName name="medTROIS7">[4]RA!#REF!</definedName>
    <definedName name="medTROIS8" localSheetId="1">[3]RA!#REF!</definedName>
    <definedName name="medTROIS8">[4]RA!#REF!</definedName>
    <definedName name="medTROIS9" localSheetId="1">[3]RA!#REF!</definedName>
    <definedName name="medTROIS9">[4]RA!#REF!</definedName>
    <definedName name="medUN10" localSheetId="1">[3]RA!#REF!</definedName>
    <definedName name="medUN10">[4]RA!#REF!</definedName>
    <definedName name="medUN3" localSheetId="1">[3]RA!#REF!</definedName>
    <definedName name="medUN3">[4]RA!#REF!</definedName>
    <definedName name="medUN4" localSheetId="1">[3]RA!#REF!</definedName>
    <definedName name="medUN4">[4]RA!#REF!</definedName>
    <definedName name="medUN5" localSheetId="1">[3]RA!#REF!</definedName>
    <definedName name="medUN5">[4]RA!#REF!</definedName>
    <definedName name="medUN6" localSheetId="1">[3]RA!#REF!</definedName>
    <definedName name="medUN6">[4]RA!#REF!</definedName>
    <definedName name="medUN7" localSheetId="1">[3]RA!#REF!</definedName>
    <definedName name="medUN7">[4]RA!#REF!</definedName>
    <definedName name="medUN8" localSheetId="1">[3]RA!#REF!</definedName>
    <definedName name="medUN8">[4]RA!#REF!</definedName>
    <definedName name="medUN9" localSheetId="1">[3]RA!#REF!</definedName>
    <definedName name="medUN9">[4]RA!#REF!</definedName>
    <definedName name="mincdm" localSheetId="1">[1]RA!$T$298</definedName>
    <definedName name="mincdm">[2]RA!$T$298</definedName>
    <definedName name="montantM10TTC" localSheetId="1">[1]RA!#REF!</definedName>
    <definedName name="montantM10TTC">[2]RA!#REF!</definedName>
    <definedName name="MontantM1TTC" localSheetId="1">[1]RA!$G$299</definedName>
    <definedName name="MontantM1TTC">[2]RA!$G$299</definedName>
    <definedName name="MontantM2TTC" localSheetId="1">[1]RA!$H$299</definedName>
    <definedName name="MontantM2TTC">[2]RA!$H$299</definedName>
    <definedName name="MontantM3TTC" localSheetId="1">[1]RA!$I$299</definedName>
    <definedName name="MontantM3TTC">[2]RA!$I$299</definedName>
    <definedName name="MontantM4TTC" localSheetId="1">[1]RA!$J$299</definedName>
    <definedName name="MontantM4TTC">[2]RA!$J$299</definedName>
    <definedName name="montantM5TTC" localSheetId="1">[1]RA!$K$299</definedName>
    <definedName name="montantM5TTC">[2]RA!$K$299</definedName>
    <definedName name="montantM6TTC" localSheetId="1">[1]RA!$L$299</definedName>
    <definedName name="montantM6TTC">[2]RA!$L$299</definedName>
    <definedName name="montantM7TTC" localSheetId="1">[1]RA!$M$299</definedName>
    <definedName name="montantM7TTC">[2]RA!$M$299</definedName>
    <definedName name="montantM8TTC" localSheetId="1">[1]RA!$N$299</definedName>
    <definedName name="montantM8TTC">[2]RA!$N$299</definedName>
    <definedName name="montantM9TTC" localSheetId="1">[1]RA!$O$299</definedName>
    <definedName name="montantM9TTC">[2]RA!$O$299</definedName>
    <definedName name="montantT1" localSheetId="1">[1]RA!$G$249</definedName>
    <definedName name="montantT1">[2]RA!$G$249</definedName>
    <definedName name="montantT10" localSheetId="1">[1]RA!#REF!</definedName>
    <definedName name="montantT10">[2]RA!#REF!</definedName>
    <definedName name="montantT10TTC" localSheetId="1">[1]RA!#REF!</definedName>
    <definedName name="montantT10TTC">[2]RA!#REF!</definedName>
    <definedName name="montantT10TTCRemise" localSheetId="1">[1]RA!#REF!</definedName>
    <definedName name="montantT10TTCRemise">[2]RA!#REF!</definedName>
    <definedName name="montantT1TTC" localSheetId="1">[1]RA!$G$250</definedName>
    <definedName name="montantT1TTC">[2]RA!$G$250</definedName>
    <definedName name="montantT1TTCRemise" localSheetId="1">[1]RA!$G$258</definedName>
    <definedName name="montantT1TTCRemise">[2]RA!$G$258</definedName>
    <definedName name="montantT2" localSheetId="1">[1]RA!$H$249</definedName>
    <definedName name="montantT2">[2]RA!$H$249</definedName>
    <definedName name="montantT2TTC" localSheetId="1">[1]RA!$H$250</definedName>
    <definedName name="montantT2TTC">[2]RA!$H$250</definedName>
    <definedName name="montantT2TTCRemise" localSheetId="1">[1]RA!$H$258</definedName>
    <definedName name="montantT2TTCRemise">[2]RA!$H$258</definedName>
    <definedName name="montantT3" localSheetId="1">[1]RA!$I$249</definedName>
    <definedName name="montantT3">[2]RA!$I$249</definedName>
    <definedName name="montantT3TTC" localSheetId="1">[1]RA!$I$250</definedName>
    <definedName name="montantT3TTC">[2]RA!$I$250</definedName>
    <definedName name="montantT3TTCRemise" localSheetId="1">[1]RA!$I$258</definedName>
    <definedName name="montantT3TTCRemise">[2]RA!$I$258</definedName>
    <definedName name="montantT4" localSheetId="1">[1]RA!$J$249</definedName>
    <definedName name="montantT4">[2]RA!$J$249</definedName>
    <definedName name="montantT4TTC" localSheetId="1">[1]RA!$J$250</definedName>
    <definedName name="montantT4TTC">[2]RA!$J$250</definedName>
    <definedName name="montantT4TTCRemise" localSheetId="1">[1]RA!$J$258</definedName>
    <definedName name="montantT4TTCRemise">[2]RA!$J$258</definedName>
    <definedName name="montantT5" localSheetId="1">[1]RA!$K$249</definedName>
    <definedName name="montantT5">[2]RA!$K$249</definedName>
    <definedName name="montantT5TTC" localSheetId="1">[1]RA!$K$250</definedName>
    <definedName name="montantT5TTC">[2]RA!$K$250</definedName>
    <definedName name="montantT5TTCRemise" localSheetId="1">[1]RA!$K$258</definedName>
    <definedName name="montantT5TTCRemise">[2]RA!$K$258</definedName>
    <definedName name="montantT6" localSheetId="1">[1]RA!$L$249</definedName>
    <definedName name="montantT6">[2]RA!$L$249</definedName>
    <definedName name="montantT6TTC" localSheetId="1">[1]RA!$L$250</definedName>
    <definedName name="montantT6TTC">[2]RA!$L$250</definedName>
    <definedName name="montantT6TTCRemise" localSheetId="1">[1]RA!$L$258</definedName>
    <definedName name="montantT6TTCRemise">[2]RA!$L$258</definedName>
    <definedName name="montantT7" localSheetId="1">[1]RA!$M$249</definedName>
    <definedName name="montantT7">[2]RA!$M$249</definedName>
    <definedName name="montantT7TTC" localSheetId="1">[1]RA!$M$250</definedName>
    <definedName name="montantT7TTC">[2]RA!$M$250</definedName>
    <definedName name="montantT7TTCRemise" localSheetId="1">[1]RA!$M$258</definedName>
    <definedName name="montantT7TTCRemise">[2]RA!$M$258</definedName>
    <definedName name="montantT8" localSheetId="1">[1]RA!$N$249</definedName>
    <definedName name="montantT8">[2]RA!$N$249</definedName>
    <definedName name="montantT8TTC" localSheetId="1">[1]RA!$N$250</definedName>
    <definedName name="montantT8TTC">[2]RA!$N$250</definedName>
    <definedName name="montantT8TTCRemise" localSheetId="1">[1]RA!$N$258</definedName>
    <definedName name="montantT8TTCRemise">[2]RA!$N$258</definedName>
    <definedName name="montantT9" localSheetId="1">[1]RA!$O$249</definedName>
    <definedName name="montantT9">[2]RA!$O$249</definedName>
    <definedName name="montantT9TTC" localSheetId="1">[1]RA!$O$250</definedName>
    <definedName name="montantT9TTC">[2]RA!$O$250</definedName>
    <definedName name="montantT9TTCRemise" localSheetId="1">[1]RA!$O$258</definedName>
    <definedName name="montantT9TTCRemise">[2]RA!$O$258</definedName>
    <definedName name="place1" localSheetId="1">[1]RA!$C$467</definedName>
    <definedName name="place1">[2]RA!$C$467</definedName>
    <definedName name="place10" localSheetId="1">[1]RA!#REF!</definedName>
    <definedName name="place10">[2]RA!#REF!</definedName>
    <definedName name="place2" localSheetId="1">[1]RA!$C$470</definedName>
    <definedName name="place2">[2]RA!$C$470</definedName>
    <definedName name="place3" localSheetId="1">[1]RA!$C$473</definedName>
    <definedName name="place3">[2]RA!$C$473</definedName>
    <definedName name="place4" localSheetId="1">[1]RA!$C$476</definedName>
    <definedName name="place4">[2]RA!$C$476</definedName>
    <definedName name="place5" localSheetId="1">[1]RA!$C$479</definedName>
    <definedName name="place5">[2]RA!$C$479</definedName>
    <definedName name="place6" localSheetId="1">[1]RA!$C$482</definedName>
    <definedName name="place6">[2]RA!$C$482</definedName>
    <definedName name="place7" localSheetId="1">[1]RA!$C$485</definedName>
    <definedName name="place7">[2]RA!$C$485</definedName>
    <definedName name="place8" localSheetId="1">[1]RA!$C$488</definedName>
    <definedName name="place8">[2]RA!$C$488</definedName>
    <definedName name="place9" localSheetId="1">[1]RA!$C$491</definedName>
    <definedName name="place9">[2]RA!$C$491</definedName>
    <definedName name="placeRemise1" localSheetId="1">[1]RA!$C$499</definedName>
    <definedName name="placeRemise1">[2]RA!$C$499</definedName>
    <definedName name="placeRemise10" localSheetId="1">[1]RA!#REF!</definedName>
    <definedName name="placeRemise10">[2]RA!#REF!</definedName>
    <definedName name="placeRemise2" localSheetId="1">[1]RA!$C$502</definedName>
    <definedName name="placeRemise2">[2]RA!$C$502</definedName>
    <definedName name="placeRemise3" localSheetId="1">[1]RA!$C$505</definedName>
    <definedName name="placeRemise3">[2]RA!$C$505</definedName>
    <definedName name="placeRemise4" localSheetId="1">[1]RA!$C$508</definedName>
    <definedName name="placeRemise4">[2]RA!$C$508</definedName>
    <definedName name="placeRemise5" localSheetId="1">[1]RA!$C$511</definedName>
    <definedName name="placeRemise5">[2]RA!$C$511</definedName>
    <definedName name="placeRemise6" localSheetId="1">[1]RA!$C$514</definedName>
    <definedName name="placeRemise6">[2]RA!$C$514</definedName>
    <definedName name="placeRemise7" localSheetId="1">[1]RA!$C$517</definedName>
    <definedName name="placeRemise7">[2]RA!$C$517</definedName>
    <definedName name="placeRemise8" localSheetId="1">[1]RA!$C$520</definedName>
    <definedName name="placeRemise8">[2]RA!$C$520</definedName>
    <definedName name="placeRemise9" localSheetId="1">[1]RA!$C$523</definedName>
    <definedName name="placeRemise9">[2]RA!$C$523</definedName>
    <definedName name="rang1" localSheetId="1">[1]RA!$T$462</definedName>
    <definedName name="rang1">[2]RA!$T$462</definedName>
    <definedName name="rang2" localSheetId="1">[1]RA!$U$462</definedName>
    <definedName name="rang2">[2]RA!$U$462</definedName>
    <definedName name="rang3" localSheetId="1">[1]RA!$V$462</definedName>
    <definedName name="rang3">[2]RA!$V$462</definedName>
    <definedName name="rang4" localSheetId="1">[1]RA!$W$462</definedName>
    <definedName name="rang4">[2]RA!$W$462</definedName>
    <definedName name="rang5" localSheetId="1">[1]RA!$X$462</definedName>
    <definedName name="rang5">[2]RA!$X$462</definedName>
    <definedName name="rang6" localSheetId="1">[1]RA!$Y$462</definedName>
    <definedName name="rang6">[2]RA!$Y$462</definedName>
    <definedName name="rang7" localSheetId="1">[1]RA!$Z$462</definedName>
    <definedName name="rang7">[2]RA!$Z$462</definedName>
    <definedName name="rang8" localSheetId="1">[1]RA!$AA$462</definedName>
    <definedName name="rang8">[2]RA!$AA$462</definedName>
    <definedName name="rang9" localSheetId="1">[1]RA!$AB$462</definedName>
    <definedName name="rang9">[2]RA!$AB$462</definedName>
    <definedName name="rangremisett1" localSheetId="1">[1]RA!$V$289</definedName>
    <definedName name="rangremisett1">[2]RA!$V$289</definedName>
    <definedName name="rangremisett2" localSheetId="1">[1]RA!$W$289</definedName>
    <definedName name="rangremisett2">[2]RA!$W$289</definedName>
    <definedName name="rangremisett3" localSheetId="1">[1]RA!$X$289</definedName>
    <definedName name="rangremisett3">[2]RA!$X$289</definedName>
    <definedName name="rangremisett4" localSheetId="1">[1]RA!$Y$289</definedName>
    <definedName name="rangremisett4">[2]RA!$Y$289</definedName>
    <definedName name="rangremiseTT5" localSheetId="1">[1]RA!$Z$289</definedName>
    <definedName name="rangremiseTT5">[2]RA!$Z$289</definedName>
    <definedName name="rangremiseTT6" localSheetId="1">[1]RA!$AA$289</definedName>
    <definedName name="rangremiseTT6">[2]RA!$AA$289</definedName>
    <definedName name="rangremiseTT7" localSheetId="1">[1]RA!$AB$289</definedName>
    <definedName name="rangremiseTT7">[2]RA!$AB$289</definedName>
    <definedName name="rangremiseTT8" localSheetId="1">[1]RA!$AC$289</definedName>
    <definedName name="rangremiseTT8">[2]RA!$AC$289</definedName>
    <definedName name="rangremiseTT9" localSheetId="1">[1]RA!$AD$289</definedName>
    <definedName name="rangremiseTT9">[2]RA!$AD$289</definedName>
    <definedName name="TdelaiDCE" localSheetId="1">'[3]Mod. KONE'!$C$16</definedName>
    <definedName name="TdelaiDCE">'[4]Mod. KONE'!$C$16</definedName>
    <definedName name="TdelaiDCER" localSheetId="1">'[1]Rempl. OTIS'!$C$18</definedName>
    <definedName name="TdelaiDCER">'[2]Rempl. OTIS'!$C$18</definedName>
    <definedName name="TenvDCE" localSheetId="1">'[3]Mod. KONE'!$C$23</definedName>
    <definedName name="TenvDCE">'[4]Mod. KONE'!$C$23</definedName>
    <definedName name="TenvDCER" localSheetId="1">'[1]Rempl. OTIS'!$C$25</definedName>
    <definedName name="TenvDCER">'[2]Rempl. OTIS'!$C$25</definedName>
    <definedName name="TmoyenHumDCER" localSheetId="1">'[1]Rempl. OTIS'!$C$11</definedName>
    <definedName name="TmoyenHumDCER">'[2]Rempl. OTIS'!$C$11</definedName>
    <definedName name="TmoyenMaterielDCER" localSheetId="1">'[1]Rempl. OTIS'!$C$121</definedName>
    <definedName name="TmoyenMaterielDCER">'[2]Rempl. OTIS'!$C$121</definedName>
    <definedName name="tmoyHumDCE" localSheetId="1">'[3]Mod. KONE'!$C$10</definedName>
    <definedName name="tmoyHumDCE">'[4]Mod. KONE'!$C$10</definedName>
    <definedName name="TmoyMaterielDCE" localSheetId="1">'[3]Mod. KONE'!$C$106</definedName>
    <definedName name="TmoyMaterielDCE">'[4]Mod. KONE'!$C$106</definedName>
    <definedName name="TVA" localSheetId="1">[1]RA!$R$233</definedName>
    <definedName name="TVA">[2]RA!$R$233</definedName>
    <definedName name="valo1" localSheetId="1">[1]RA!$H$175</definedName>
    <definedName name="valo1">[2]RA!$H$175</definedName>
    <definedName name="valo10" localSheetId="1">[1]RA!$H$184</definedName>
    <definedName name="valo10">[2]RA!$H$184</definedName>
    <definedName name="valo2" localSheetId="1">[1]RA!$H$176</definedName>
    <definedName name="valo2">[2]RA!$H$176</definedName>
    <definedName name="valo3" localSheetId="1">[1]RA!$H$177</definedName>
    <definedName name="valo3">[2]RA!$H$177</definedName>
    <definedName name="valo4" localSheetId="1">[1]RA!$H$178</definedName>
    <definedName name="valo4">[2]RA!$H$178</definedName>
    <definedName name="valo5" localSheetId="1">[1]RA!$H$179</definedName>
    <definedName name="valo5">[2]RA!$H$179</definedName>
    <definedName name="valo6" localSheetId="1">[1]RA!$H$180</definedName>
    <definedName name="valo6">[2]RA!$H$180</definedName>
    <definedName name="valo7" localSheetId="1">[1]RA!$H$181</definedName>
    <definedName name="valo7">[2]RA!$H$181</definedName>
    <definedName name="valo8" localSheetId="1">[1]RA!$H$182</definedName>
    <definedName name="valo8">[2]RA!$H$182</definedName>
    <definedName name="valo9" localSheetId="1">[1]RA!$H$183</definedName>
    <definedName name="valo9">[2]RA!$H$183</definedName>
    <definedName name="valocdm" localSheetId="1">[1]RA!$H$185</definedName>
    <definedName name="valocdm">[2]RA!$H$185</definedName>
    <definedName name="Vfinal1" localSheetId="1">[1]RA!$G$462</definedName>
    <definedName name="Vfinal1">[2]RA!$G$462</definedName>
    <definedName name="Vfinal10" localSheetId="1">[1]RA!#REF!</definedName>
    <definedName name="Vfinal10">[2]RA!#REF!</definedName>
    <definedName name="Vfinal2" localSheetId="1">[1]RA!$H$462</definedName>
    <definedName name="Vfinal2">[2]RA!$H$462</definedName>
    <definedName name="Vfinal3" localSheetId="1">[1]RA!$I$462</definedName>
    <definedName name="Vfinal3">[2]RA!$I$462</definedName>
    <definedName name="Vfinal4" localSheetId="1">[1]RA!$J$462</definedName>
    <definedName name="Vfinal4">[2]RA!$J$462</definedName>
    <definedName name="Vfinal5" localSheetId="1">[1]RA!$K$462</definedName>
    <definedName name="Vfinal5">[2]RA!$K$462</definedName>
    <definedName name="Vfinal6" localSheetId="1">[1]RA!$L$462</definedName>
    <definedName name="Vfinal6">[2]RA!$L$462</definedName>
    <definedName name="Vfinal7" localSheetId="1">[1]RA!$M$462</definedName>
    <definedName name="Vfinal7">[2]RA!$M$462</definedName>
    <definedName name="Vfinal8" localSheetId="1">[1]RA!$N$462</definedName>
    <definedName name="Vfinal8">[2]RA!$N$462</definedName>
    <definedName name="Vfinal9" localSheetId="1">[1]RA!$O$462</definedName>
    <definedName name="Vfinal9">[2]RA!$O$462</definedName>
    <definedName name="_xlnm.Print_Area" localSheetId="1">'Fiche Valeur technique'!$A$15:$X$216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S181" i="15" l="1"/>
  <c r="AR181" i="15"/>
  <c r="AQ181" i="15"/>
  <c r="AP181" i="15"/>
  <c r="AO181" i="15"/>
  <c r="AN181" i="15"/>
  <c r="AM181" i="15"/>
  <c r="AL181" i="15"/>
  <c r="AK181" i="15"/>
  <c r="AJ181" i="15"/>
  <c r="AI181" i="15"/>
  <c r="AH181" i="15"/>
  <c r="AG181" i="15"/>
  <c r="AE181" i="15"/>
  <c r="A140" i="15"/>
  <c r="A139" i="15"/>
  <c r="A138" i="15"/>
  <c r="AB92" i="15"/>
  <c r="AA92" i="15"/>
  <c r="Z92" i="15"/>
  <c r="Y92" i="15"/>
  <c r="AB91" i="15"/>
  <c r="AA91" i="15"/>
  <c r="Z91" i="15"/>
  <c r="Y91" i="15"/>
  <c r="AB87" i="15"/>
  <c r="AA87" i="15"/>
  <c r="Z87" i="15"/>
  <c r="Y87" i="15"/>
  <c r="AS36" i="15"/>
  <c r="AS37" i="15" s="1"/>
  <c r="AR36" i="15"/>
  <c r="AR37" i="15" s="1"/>
  <c r="AQ36" i="15"/>
  <c r="AQ38" i="15" s="1"/>
  <c r="AP36" i="15"/>
  <c r="AP38" i="15" s="1"/>
  <c r="AO36" i="15"/>
  <c r="AO38" i="15" s="1"/>
  <c r="AN36" i="15"/>
  <c r="AN38" i="15" s="1"/>
  <c r="AM36" i="15"/>
  <c r="AL36" i="15"/>
  <c r="AL37" i="15" s="1"/>
  <c r="AK36" i="15"/>
  <c r="AK37" i="15" s="1"/>
  <c r="AJ36" i="15"/>
  <c r="AJ37" i="15" s="1"/>
  <c r="AI36" i="15"/>
  <c r="AI37" i="15" s="1"/>
  <c r="AH36" i="15"/>
  <c r="AH38" i="15" s="1"/>
  <c r="AG36" i="15"/>
  <c r="AG38" i="15" s="1"/>
  <c r="AF36" i="15"/>
  <c r="AF38" i="15" s="1"/>
  <c r="AE36" i="15"/>
  <c r="AE38" i="15" s="1"/>
  <c r="AD36" i="15"/>
  <c r="AD38" i="15" s="1"/>
  <c r="AC36" i="15"/>
  <c r="AC38" i="15" s="1"/>
  <c r="AB36" i="15"/>
  <c r="AB38" i="15" s="1"/>
  <c r="AA36" i="15"/>
  <c r="AA38" i="15" s="1"/>
  <c r="Z36" i="15"/>
  <c r="Z38" i="15" s="1"/>
  <c r="Y36" i="15"/>
  <c r="Y38" i="15" s="1"/>
  <c r="AS33" i="15"/>
  <c r="AR33" i="15"/>
  <c r="AQ33" i="15"/>
  <c r="AP33" i="15"/>
  <c r="AO33" i="15"/>
  <c r="AO35" i="15" s="1"/>
  <c r="AN33" i="15"/>
  <c r="AN35" i="15" s="1"/>
  <c r="AM33" i="15"/>
  <c r="AM35" i="15" s="1"/>
  <c r="AL33" i="15"/>
  <c r="AL35" i="15" s="1"/>
  <c r="AK33" i="15"/>
  <c r="AK35" i="15" s="1"/>
  <c r="AJ33" i="15"/>
  <c r="AJ35" i="15" s="1"/>
  <c r="AI33" i="15"/>
  <c r="AI35" i="15" s="1"/>
  <c r="AH33" i="15"/>
  <c r="AH35" i="15" s="1"/>
  <c r="AG33" i="15"/>
  <c r="AG34" i="15" s="1"/>
  <c r="AF33" i="15"/>
  <c r="AF34" i="15" s="1"/>
  <c r="AE33" i="15"/>
  <c r="AE34" i="15" s="1"/>
  <c r="AD33" i="15"/>
  <c r="AD34" i="15" s="1"/>
  <c r="AC33" i="15"/>
  <c r="AC35" i="15" s="1"/>
  <c r="AB33" i="15"/>
  <c r="AB35" i="15" s="1"/>
  <c r="AA33" i="15"/>
  <c r="AA35" i="15" s="1"/>
  <c r="Z33" i="15"/>
  <c r="Z35" i="15" s="1"/>
  <c r="Y33" i="15"/>
  <c r="Y35" i="15" s="1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H16" i="15"/>
  <c r="G16" i="15"/>
  <c r="F16" i="15"/>
  <c r="E16" i="15"/>
  <c r="D16" i="15"/>
  <c r="C16" i="15"/>
  <c r="B16" i="15"/>
  <c r="B2" i="15" s="1"/>
  <c r="B11" i="15" s="1"/>
  <c r="W2" i="15"/>
  <c r="AS107" i="15" s="1"/>
  <c r="V2" i="15"/>
  <c r="V11" i="15" s="1"/>
  <c r="U2" i="15"/>
  <c r="U12" i="15" s="1"/>
  <c r="T2" i="15"/>
  <c r="T13" i="15" s="1"/>
  <c r="S2" i="15"/>
  <c r="S11" i="15" s="1"/>
  <c r="R2" i="15"/>
  <c r="AN107" i="15" s="1"/>
  <c r="Q2" i="15"/>
  <c r="AM107" i="15" s="1"/>
  <c r="P2" i="15"/>
  <c r="P12" i="15" s="1"/>
  <c r="O2" i="15"/>
  <c r="N2" i="15"/>
  <c r="N10" i="15" s="1"/>
  <c r="AJ173" i="15" s="1"/>
  <c r="M2" i="15"/>
  <c r="L2" i="15"/>
  <c r="L12" i="15" s="1"/>
  <c r="K2" i="15"/>
  <c r="AG107" i="15" s="1"/>
  <c r="J2" i="15"/>
  <c r="AF107" i="15" s="1"/>
  <c r="I2" i="15"/>
  <c r="AE107" i="15" s="1"/>
  <c r="H2" i="15"/>
  <c r="H13" i="15" s="1"/>
  <c r="G2" i="15"/>
  <c r="G10" i="15" s="1"/>
  <c r="AC173" i="15" s="1"/>
  <c r="F2" i="15"/>
  <c r="E2" i="15"/>
  <c r="AA107" i="15" s="1"/>
  <c r="D2" i="15"/>
  <c r="Z107" i="15" s="1"/>
  <c r="C2" i="15"/>
  <c r="C11" i="15" s="1"/>
  <c r="W1" i="15"/>
  <c r="W9" i="15" s="1"/>
  <c r="AS98" i="15" s="1"/>
  <c r="V1" i="15"/>
  <c r="V3" i="15" s="1"/>
  <c r="AR51" i="15" s="1"/>
  <c r="U1" i="15"/>
  <c r="U8" i="15" s="1"/>
  <c r="AQ94" i="15" s="1"/>
  <c r="T1" i="15"/>
  <c r="T7" i="15" s="1"/>
  <c r="AP83" i="15" s="1"/>
  <c r="S1" i="15"/>
  <c r="S9" i="15" s="1"/>
  <c r="AO98" i="15" s="1"/>
  <c r="R1" i="15"/>
  <c r="R4" i="15" s="1"/>
  <c r="AN57" i="15" s="1"/>
  <c r="Q1" i="15"/>
  <c r="Q9" i="15" s="1"/>
  <c r="AM98" i="15" s="1"/>
  <c r="P1" i="15"/>
  <c r="P5" i="15" s="1"/>
  <c r="AL65" i="15" s="1"/>
  <c r="O1" i="15"/>
  <c r="O5" i="15" s="1"/>
  <c r="AK65" i="15" s="1"/>
  <c r="N1" i="15"/>
  <c r="N5" i="15" s="1"/>
  <c r="AJ65" i="15" s="1"/>
  <c r="M1" i="15"/>
  <c r="L1" i="15"/>
  <c r="K1" i="15"/>
  <c r="K7" i="15" s="1"/>
  <c r="AG83" i="15" s="1"/>
  <c r="J1" i="15"/>
  <c r="J3" i="15" s="1"/>
  <c r="AF51" i="15" s="1"/>
  <c r="I1" i="15"/>
  <c r="I6" i="15" s="1"/>
  <c r="AE72" i="15" s="1"/>
  <c r="H1" i="15"/>
  <c r="H5" i="15" s="1"/>
  <c r="AD65" i="15" s="1"/>
  <c r="G1" i="15"/>
  <c r="G7" i="15" s="1"/>
  <c r="AC83" i="15" s="1"/>
  <c r="F1" i="15"/>
  <c r="F5" i="15" s="1"/>
  <c r="AB65" i="15" s="1"/>
  <c r="E1" i="15"/>
  <c r="E9" i="15" s="1"/>
  <c r="AA98" i="15" s="1"/>
  <c r="D1" i="15"/>
  <c r="D5" i="15" s="1"/>
  <c r="Z65" i="15" s="1"/>
  <c r="C1" i="15"/>
  <c r="C4" i="15" s="1"/>
  <c r="Y57" i="15" s="1"/>
  <c r="B1" i="15"/>
  <c r="O3" i="15" l="1"/>
  <c r="AK51" i="15" s="1"/>
  <c r="C6" i="15"/>
  <c r="Y72" i="15" s="1"/>
  <c r="S5" i="15"/>
  <c r="AO65" i="15" s="1"/>
  <c r="AO37" i="15"/>
  <c r="C3" i="15"/>
  <c r="Y51" i="15" s="1"/>
  <c r="AR38" i="15"/>
  <c r="T5" i="15"/>
  <c r="AP65" i="15" s="1"/>
  <c r="L10" i="15"/>
  <c r="AH173" i="15" s="1"/>
  <c r="E13" i="15"/>
  <c r="I3" i="15"/>
  <c r="AE51" i="15" s="1"/>
  <c r="V5" i="15"/>
  <c r="AR65" i="15" s="1"/>
  <c r="J4" i="15"/>
  <c r="AF57" i="15" s="1"/>
  <c r="V7" i="15"/>
  <c r="AR83" i="15" s="1"/>
  <c r="T4" i="15"/>
  <c r="AP57" i="15" s="1"/>
  <c r="F9" i="15"/>
  <c r="AB98" i="15" s="1"/>
  <c r="W12" i="15"/>
  <c r="AI38" i="15"/>
  <c r="U4" i="15"/>
  <c r="AQ57" i="15" s="1"/>
  <c r="G9" i="15"/>
  <c r="AC98" i="15" s="1"/>
  <c r="D13" i="15"/>
  <c r="AS38" i="15"/>
  <c r="U5" i="15"/>
  <c r="AQ65" i="15" s="1"/>
  <c r="V4" i="15"/>
  <c r="AR57" i="15" s="1"/>
  <c r="H9" i="15"/>
  <c r="AD98" i="15" s="1"/>
  <c r="R5" i="15"/>
  <c r="AN65" i="15" s="1"/>
  <c r="I9" i="15"/>
  <c r="AE98" i="15" s="1"/>
  <c r="P13" i="15"/>
  <c r="J9" i="15"/>
  <c r="AF98" i="15" s="1"/>
  <c r="J11" i="15"/>
  <c r="AH37" i="15"/>
  <c r="I4" i="15"/>
  <c r="AE57" i="15" s="1"/>
  <c r="J6" i="15"/>
  <c r="AF72" i="15" s="1"/>
  <c r="K11" i="15"/>
  <c r="P11" i="15"/>
  <c r="S4" i="15"/>
  <c r="AO57" i="15" s="1"/>
  <c r="V8" i="15"/>
  <c r="AR94" i="15" s="1"/>
  <c r="V12" i="15"/>
  <c r="Q6" i="15"/>
  <c r="AM72" i="15" s="1"/>
  <c r="E8" i="15"/>
  <c r="AA94" i="15" s="1"/>
  <c r="S10" i="15"/>
  <c r="AO173" i="15" s="1"/>
  <c r="P3" i="15"/>
  <c r="AL51" i="15" s="1"/>
  <c r="R6" i="15"/>
  <c r="AN72" i="15" s="1"/>
  <c r="F8" i="15"/>
  <c r="AB94" i="15" s="1"/>
  <c r="T10" i="15"/>
  <c r="AP173" i="15" s="1"/>
  <c r="AO107" i="15"/>
  <c r="Q3" i="15"/>
  <c r="AM51" i="15" s="1"/>
  <c r="S6" i="15"/>
  <c r="AO72" i="15" s="1"/>
  <c r="H8" i="15"/>
  <c r="AD94" i="15" s="1"/>
  <c r="V10" i="15"/>
  <c r="AR173" i="15" s="1"/>
  <c r="I13" i="15"/>
  <c r="AL38" i="15"/>
  <c r="U6" i="15"/>
  <c r="AQ72" i="15" s="1"/>
  <c r="W10" i="15"/>
  <c r="J13" i="15"/>
  <c r="K13" i="15"/>
  <c r="D3" i="15"/>
  <c r="Z51" i="15" s="1"/>
  <c r="U3" i="15"/>
  <c r="AQ51" i="15" s="1"/>
  <c r="E6" i="15"/>
  <c r="AA72" i="15" s="1"/>
  <c r="H7" i="15"/>
  <c r="AD83" i="15" s="1"/>
  <c r="Q8" i="15"/>
  <c r="AM94" i="15" s="1"/>
  <c r="W11" i="15"/>
  <c r="AH34" i="15"/>
  <c r="E3" i="15"/>
  <c r="AA51" i="15" s="1"/>
  <c r="E4" i="15"/>
  <c r="AA57" i="15" s="1"/>
  <c r="K5" i="15"/>
  <c r="AG65" i="15" s="1"/>
  <c r="F6" i="15"/>
  <c r="AB72" i="15" s="1"/>
  <c r="I7" i="15"/>
  <c r="AE83" i="15" s="1"/>
  <c r="R8" i="15"/>
  <c r="AN94" i="15" s="1"/>
  <c r="V9" i="15"/>
  <c r="AR98" i="15" s="1"/>
  <c r="D11" i="15"/>
  <c r="I12" i="15"/>
  <c r="U13" i="15"/>
  <c r="AI34" i="15"/>
  <c r="AF37" i="15"/>
  <c r="F3" i="15"/>
  <c r="AB51" i="15" s="1"/>
  <c r="F4" i="15"/>
  <c r="AB57" i="15" s="1"/>
  <c r="G6" i="15"/>
  <c r="AC72" i="15" s="1"/>
  <c r="J7" i="15"/>
  <c r="AF83" i="15" s="1"/>
  <c r="S8" i="15"/>
  <c r="AO94" i="15" s="1"/>
  <c r="G11" i="15"/>
  <c r="J12" i="15"/>
  <c r="V13" i="15"/>
  <c r="AJ34" i="15"/>
  <c r="AG37" i="15"/>
  <c r="G8" i="15"/>
  <c r="AC94" i="15" s="1"/>
  <c r="U10" i="15"/>
  <c r="AQ173" i="15" s="1"/>
  <c r="AP107" i="15"/>
  <c r="R3" i="15"/>
  <c r="AN51" i="15" s="1"/>
  <c r="T6" i="15"/>
  <c r="AP72" i="15" s="1"/>
  <c r="T11" i="15"/>
  <c r="AQ107" i="15"/>
  <c r="S3" i="15"/>
  <c r="AO51" i="15" s="1"/>
  <c r="I8" i="15"/>
  <c r="AE94" i="15" s="1"/>
  <c r="U11" i="15"/>
  <c r="AR107" i="15"/>
  <c r="T3" i="15"/>
  <c r="AP51" i="15" s="1"/>
  <c r="I5" i="15"/>
  <c r="AE65" i="15" s="1"/>
  <c r="D6" i="15"/>
  <c r="Z72" i="15" s="1"/>
  <c r="V6" i="15"/>
  <c r="AR72" i="15" s="1"/>
  <c r="J8" i="15"/>
  <c r="AF94" i="15" s="1"/>
  <c r="T9" i="15"/>
  <c r="AP98" i="15" s="1"/>
  <c r="J5" i="15"/>
  <c r="AF65" i="15" s="1"/>
  <c r="U9" i="15"/>
  <c r="AQ98" i="15" s="1"/>
  <c r="G3" i="15"/>
  <c r="AC51" i="15" s="1"/>
  <c r="G4" i="15"/>
  <c r="AC57" i="15" s="1"/>
  <c r="H6" i="15"/>
  <c r="AD72" i="15" s="1"/>
  <c r="T8" i="15"/>
  <c r="AP94" i="15" s="1"/>
  <c r="J10" i="15"/>
  <c r="AF173" i="15" s="1"/>
  <c r="H11" i="15"/>
  <c r="K12" i="15"/>
  <c r="W13" i="15"/>
  <c r="AK34" i="15"/>
  <c r="H3" i="15"/>
  <c r="AD51" i="15" s="1"/>
  <c r="H4" i="15"/>
  <c r="AD57" i="15" s="1"/>
  <c r="Q5" i="15"/>
  <c r="AM65" i="15" s="1"/>
  <c r="U7" i="15"/>
  <c r="AQ83" i="15" s="1"/>
  <c r="K10" i="15"/>
  <c r="AG173" i="15" s="1"/>
  <c r="I11" i="15"/>
  <c r="AL107" i="15"/>
  <c r="B6" i="15"/>
  <c r="B7" i="15"/>
  <c r="B4" i="15"/>
  <c r="B5" i="15"/>
  <c r="B9" i="15"/>
  <c r="C12" i="15"/>
  <c r="Y107" i="15"/>
  <c r="C10" i="15"/>
  <c r="AK107" i="15"/>
  <c r="O13" i="15"/>
  <c r="O12" i="15"/>
  <c r="O10" i="15"/>
  <c r="AK173" i="15" s="1"/>
  <c r="AP34" i="15"/>
  <c r="AP35" i="15"/>
  <c r="AD35" i="15"/>
  <c r="AQ35" i="15"/>
  <c r="AQ34" i="15"/>
  <c r="AE35" i="15"/>
  <c r="AR35" i="15"/>
  <c r="AR34" i="15"/>
  <c r="AF35" i="15"/>
  <c r="AS35" i="15"/>
  <c r="AS34" i="15"/>
  <c r="AG35" i="15"/>
  <c r="L4" i="15"/>
  <c r="AH57" i="15" s="1"/>
  <c r="L5" i="15"/>
  <c r="AH65" i="15" s="1"/>
  <c r="L8" i="15"/>
  <c r="AH94" i="15" s="1"/>
  <c r="L6" i="15"/>
  <c r="AH72" i="15" s="1"/>
  <c r="L3" i="15"/>
  <c r="AH51" i="15" s="1"/>
  <c r="L7" i="15"/>
  <c r="AH83" i="15" s="1"/>
  <c r="L9" i="15"/>
  <c r="AH98" i="15" s="1"/>
  <c r="AI107" i="15"/>
  <c r="M13" i="15"/>
  <c r="M11" i="15"/>
  <c r="M12" i="15"/>
  <c r="M5" i="15"/>
  <c r="AI65" i="15" s="1"/>
  <c r="M6" i="15"/>
  <c r="AI72" i="15" s="1"/>
  <c r="M3" i="15"/>
  <c r="AI51" i="15" s="1"/>
  <c r="M9" i="15"/>
  <c r="AI98" i="15" s="1"/>
  <c r="M4" i="15"/>
  <c r="AI57" i="15" s="1"/>
  <c r="M7" i="15"/>
  <c r="AI83" i="15" s="1"/>
  <c r="B12" i="15"/>
  <c r="B10" i="15"/>
  <c r="AJ107" i="15"/>
  <c r="N11" i="15"/>
  <c r="N13" i="15"/>
  <c r="N12" i="15"/>
  <c r="B3" i="15"/>
  <c r="B8" i="15"/>
  <c r="N6" i="15"/>
  <c r="AJ72" i="15" s="1"/>
  <c r="N7" i="15"/>
  <c r="AJ83" i="15" s="1"/>
  <c r="N9" i="15"/>
  <c r="AJ98" i="15" s="1"/>
  <c r="N4" i="15"/>
  <c r="AJ57" i="15" s="1"/>
  <c r="M10" i="15"/>
  <c r="AI173" i="15" s="1"/>
  <c r="M8" i="15"/>
  <c r="AI94" i="15" s="1"/>
  <c r="O11" i="15"/>
  <c r="N3" i="15"/>
  <c r="AJ51" i="15" s="1"/>
  <c r="N8" i="15"/>
  <c r="AJ94" i="15" s="1"/>
  <c r="Y37" i="15"/>
  <c r="B13" i="15"/>
  <c r="Z37" i="15"/>
  <c r="AJ38" i="15"/>
  <c r="K3" i="15"/>
  <c r="AG51" i="15" s="1"/>
  <c r="K4" i="15"/>
  <c r="AG57" i="15" s="1"/>
  <c r="K6" i="15"/>
  <c r="AG72" i="15" s="1"/>
  <c r="K8" i="15"/>
  <c r="AG94" i="15" s="1"/>
  <c r="K9" i="15"/>
  <c r="AG98" i="15" s="1"/>
  <c r="W3" i="15"/>
  <c r="AS51" i="15" s="1"/>
  <c r="W4" i="15"/>
  <c r="AS57" i="15" s="1"/>
  <c r="W5" i="15"/>
  <c r="AS65" i="15" s="1"/>
  <c r="W8" i="15"/>
  <c r="AS94" i="15" s="1"/>
  <c r="W6" i="15"/>
  <c r="AS72" i="15" s="1"/>
  <c r="AH107" i="15"/>
  <c r="L11" i="15"/>
  <c r="L13" i="15"/>
  <c r="W7" i="15"/>
  <c r="AS83" i="15" s="1"/>
  <c r="C13" i="15"/>
  <c r="AM37" i="15"/>
  <c r="AM38" i="15"/>
  <c r="AA37" i="15"/>
  <c r="AK38" i="15"/>
  <c r="Q11" i="15"/>
  <c r="Q10" i="15"/>
  <c r="AM173" i="15" s="1"/>
  <c r="Q12" i="15"/>
  <c r="Q13" i="15"/>
  <c r="P10" i="15"/>
  <c r="AL173" i="15" s="1"/>
  <c r="P8" i="15"/>
  <c r="AL94" i="15" s="1"/>
  <c r="P9" i="15"/>
  <c r="AL98" i="15" s="1"/>
  <c r="R11" i="15"/>
  <c r="R10" i="15"/>
  <c r="AN173" i="15" s="1"/>
  <c r="R12" i="15"/>
  <c r="R13" i="15"/>
  <c r="S12" i="15"/>
  <c r="S13" i="15"/>
  <c r="D10" i="15"/>
  <c r="T12" i="15"/>
  <c r="AD107" i="15"/>
  <c r="O7" i="15"/>
  <c r="AK83" i="15" s="1"/>
  <c r="O8" i="15"/>
  <c r="AK94" i="15" s="1"/>
  <c r="E11" i="15"/>
  <c r="E10" i="15"/>
  <c r="E12" i="15"/>
  <c r="F11" i="15"/>
  <c r="F10" i="15"/>
  <c r="F12" i="15"/>
  <c r="F13" i="15"/>
  <c r="G12" i="15"/>
  <c r="G13" i="15"/>
  <c r="Y34" i="15"/>
  <c r="AC107" i="15"/>
  <c r="P4" i="15"/>
  <c r="AL57" i="15" s="1"/>
  <c r="E7" i="15"/>
  <c r="AA83" i="15" s="1"/>
  <c r="Q4" i="15"/>
  <c r="AM57" i="15" s="1"/>
  <c r="O6" i="15"/>
  <c r="AK72" i="15" s="1"/>
  <c r="F7" i="15"/>
  <c r="AB83" i="15" s="1"/>
  <c r="R9" i="15"/>
  <c r="AN98" i="15" s="1"/>
  <c r="I10" i="15"/>
  <c r="AE173" i="15" s="1"/>
  <c r="D12" i="15"/>
  <c r="C7" i="15"/>
  <c r="Y83" i="15" s="1"/>
  <c r="C8" i="15"/>
  <c r="Y94" i="15" s="1"/>
  <c r="D8" i="15"/>
  <c r="Z94" i="15" s="1"/>
  <c r="D9" i="15"/>
  <c r="Z98" i="15" s="1"/>
  <c r="C5" i="15"/>
  <c r="Y65" i="15" s="1"/>
  <c r="P7" i="15"/>
  <c r="AL83" i="15" s="1"/>
  <c r="AB107" i="15"/>
  <c r="E5" i="15"/>
  <c r="AA65" i="15" s="1"/>
  <c r="Q7" i="15"/>
  <c r="AM83" i="15" s="1"/>
  <c r="O4" i="15"/>
  <c r="AK57" i="15" s="1"/>
  <c r="D7" i="15"/>
  <c r="Z83" i="15" s="1"/>
  <c r="R7" i="15"/>
  <c r="AN83" i="15" s="1"/>
  <c r="G5" i="15"/>
  <c r="AC65" i="15" s="1"/>
  <c r="S7" i="15"/>
  <c r="AO83" i="15" s="1"/>
  <c r="O9" i="15"/>
  <c r="AK98" i="15" s="1"/>
  <c r="H10" i="15"/>
  <c r="AD173" i="15" s="1"/>
  <c r="D4" i="15"/>
  <c r="Z57" i="15" s="1"/>
  <c r="P6" i="15"/>
  <c r="AL72" i="15" s="1"/>
  <c r="C9" i="15"/>
  <c r="Y98" i="15" s="1"/>
  <c r="H12" i="15"/>
  <c r="Z34" i="15"/>
  <c r="AL34" i="15"/>
  <c r="AB37" i="15"/>
  <c r="AN37" i="15"/>
  <c r="AA34" i="15"/>
  <c r="AM34" i="15"/>
  <c r="AC37" i="15"/>
  <c r="AB34" i="15"/>
  <c r="AN34" i="15"/>
  <c r="AD37" i="15"/>
  <c r="AP37" i="15"/>
  <c r="AC34" i="15"/>
  <c r="AO34" i="15"/>
  <c r="AE37" i="15"/>
  <c r="AQ37" i="15"/>
  <c r="AC181" i="15" l="1"/>
  <c r="AS173" i="15"/>
  <c r="AA173" i="15"/>
  <c r="AA181" i="15"/>
  <c r="Y173" i="15"/>
  <c r="Y181" i="15"/>
  <c r="AB181" i="15"/>
  <c r="AB173" i="15"/>
  <c r="X10" i="15"/>
  <c r="AD181" i="15" s="1"/>
  <c r="AF181" i="15"/>
  <c r="X2" i="15"/>
  <c r="Z173" i="15"/>
  <c r="Z181" i="15"/>
</calcChain>
</file>

<file path=xl/sharedStrings.xml><?xml version="1.0" encoding="utf-8"?>
<sst xmlns="http://schemas.openxmlformats.org/spreadsheetml/2006/main" count="410" uniqueCount="191">
  <si>
    <t>Ligne Contrôle à ne pas imprimer - Délais MOD</t>
  </si>
  <si>
    <t>Nb Appareils RC Elec</t>
  </si>
  <si>
    <t>Ligne Contrôle à ne pas imprimer - Délais RC</t>
  </si>
  <si>
    <t>Ligne Contrôle à ne pas imprimer - MOD_Armoire</t>
  </si>
  <si>
    <t>Ligne Contrôle à ne pas imprimer - MOD_Machine</t>
  </si>
  <si>
    <t>Ligne Contrôle à ne pas imprimer - MOD_Centrale</t>
  </si>
  <si>
    <t>Ligne Contrôle à ne pas imprimer - MOD_Porte Cabine</t>
  </si>
  <si>
    <t>Ligne Contrôle à ne pas imprimer - MOD_Portes Palières</t>
  </si>
  <si>
    <t>Ligne Contrôle à ne pas imprimer - MOD_Téléalarme</t>
  </si>
  <si>
    <t>Ligne Contrôle à ne pas imprimer - MOD_Habillage</t>
  </si>
  <si>
    <t>Nb Appareils RC Hydr.</t>
  </si>
  <si>
    <t>Ligne Contrôle à ne pas imprimer - RC_Type Appareil</t>
  </si>
  <si>
    <t>Ligne Contrôle à ne pas imprimer - RC_Equipements Spécifiques_1</t>
  </si>
  <si>
    <t>Ligne Contrôle à ne pas imprimer - RC_Equipements Spécifiques_2</t>
  </si>
  <si>
    <t>Ligne Contrôle à ne pas imprimer - RC_Options</t>
  </si>
  <si>
    <t>Annexe 1
Valeur Technique &amp; Environnementale
de l'Offre soumise *</t>
  </si>
  <si>
    <t>Appareil N°1</t>
  </si>
  <si>
    <t>Appareil N°2</t>
  </si>
  <si>
    <t>Appareil N°3</t>
  </si>
  <si>
    <t>Appareil N°4</t>
  </si>
  <si>
    <t>Appareil N°5</t>
  </si>
  <si>
    <t>Appareil N°6</t>
  </si>
  <si>
    <t>Commentaires détaillés du candidat</t>
  </si>
  <si>
    <t>…</t>
  </si>
  <si>
    <t>à détailler dans le mémoire technique</t>
  </si>
  <si>
    <t>Moyens humains</t>
  </si>
  <si>
    <t>1- Partie Travaux</t>
  </si>
  <si>
    <r>
      <t xml:space="preserve">- Nombre de monteur(s) ou technicien(s) affecté(s)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</t>
    </r>
  </si>
  <si>
    <r>
      <t xml:space="preserve">- Chef d'Equipe Travaux affecté </t>
    </r>
    <r>
      <rPr>
        <b/>
        <u/>
        <sz val="8"/>
        <color theme="1"/>
        <rFont val="Segoe UI"/>
        <family val="2"/>
      </rPr>
      <t>en permanence</t>
    </r>
    <r>
      <rPr>
        <sz val="8"/>
        <color theme="1"/>
        <rFont val="Segoe UI"/>
        <family val="2"/>
      </rPr>
      <t xml:space="preserve"> sur le site (Nom &amp; Expérience dans commentaires)</t>
    </r>
  </si>
  <si>
    <t>- Identification du Responsable du Chantier (Nom, expérience dans le poste, zone d'intervention, … dans commentaires)</t>
  </si>
  <si>
    <t>2- Partie Maintenance</t>
  </si>
  <si>
    <r>
      <t>- Personne(s) responsable(s) du pilotage du contrat de Maintenance</t>
    </r>
    <r>
      <rPr>
        <b/>
        <u/>
        <sz val="8"/>
        <color theme="1"/>
        <rFont val="Segoe UI"/>
        <family val="2"/>
      </rPr>
      <t/>
    </r>
  </si>
  <si>
    <t>Détails à donner au sein du mémoire technique</t>
  </si>
  <si>
    <t>- Effectif du personnel encadrant prévu</t>
  </si>
  <si>
    <t>- Organisation &amp; couverture géographique de(s) l'agence(s) en charge de ces appareils</t>
  </si>
  <si>
    <t>joindre une présentation de(s) l'agence(s) locale(s) concernée(s)</t>
  </si>
  <si>
    <t>- Effectif de techniciens prévus pour le respect des délais prévus au contrat</t>
  </si>
  <si>
    <t>- Quantité d'appareils dans la tournée du technicien prévu pour l'entretien de ces appareils ?</t>
  </si>
  <si>
    <t>- Effectif de techniciens prévus pour la réalisation des réparations</t>
  </si>
  <si>
    <r>
      <t>- Nombre d'</t>
    </r>
    <r>
      <rPr>
        <b/>
        <sz val="8"/>
        <color theme="1"/>
        <rFont val="Segoe UI"/>
        <family val="2"/>
      </rPr>
      <t>Heures annuelles</t>
    </r>
    <r>
      <rPr>
        <sz val="8"/>
        <color theme="1"/>
        <rFont val="Segoe UI"/>
        <family val="2"/>
      </rPr>
      <t xml:space="preserve"> prévues pour la réalisation de la </t>
    </r>
    <r>
      <rPr>
        <b/>
        <sz val="8"/>
        <color theme="1"/>
        <rFont val="Segoe UI"/>
        <family val="2"/>
      </rPr>
      <t>maintenance préventive</t>
    </r>
    <r>
      <rPr>
        <sz val="8"/>
        <color theme="1"/>
        <rFont val="Segoe UI"/>
        <family val="2"/>
      </rPr>
      <t xml:space="preserve"> contractuelle sur l'ensemble des appareils concernés</t>
    </r>
  </si>
  <si>
    <r>
      <t xml:space="preserve">- Effectif de techniciens prévus </t>
    </r>
    <r>
      <rPr>
        <b/>
        <sz val="8"/>
        <color theme="1"/>
        <rFont val="Segoe UI"/>
        <family val="2"/>
      </rPr>
      <t>en dehors des heures d'ouverture</t>
    </r>
    <r>
      <rPr>
        <sz val="8"/>
        <color theme="1"/>
        <rFont val="Segoe UI"/>
        <family val="2"/>
      </rPr>
      <t xml:space="preserve"> (astreinte après 18h et pendant les week-ends et les jours fériés)</t>
    </r>
  </si>
  <si>
    <t>Délais &amp; Planning Prévisionnel</t>
  </si>
  <si>
    <t>En Rénovation :</t>
  </si>
  <si>
    <t>- Délai d'approvisionnement (en nbr de semaines) / par appareil</t>
  </si>
  <si>
    <t>- Délai d'indisponibilité pour les utilisateurs (en nbr de semaines) / par appareil</t>
  </si>
  <si>
    <t>En Remplacement Complet :</t>
  </si>
  <si>
    <t>Moyens Matériels</t>
  </si>
  <si>
    <r>
      <t>- Methodologie de prise en charge des demandes d'intervention depuis la réception de l'appel jusqu'à l'intervention sur site</t>
    </r>
    <r>
      <rPr>
        <b/>
        <u/>
        <sz val="8"/>
        <color theme="1"/>
        <rFont val="Segoe UI"/>
        <family val="2"/>
      </rPr>
      <t/>
    </r>
  </si>
  <si>
    <t>- Effectif du Centre d'Appel vers lequel sont dirigés les appels de dépannage et de désincarcération</t>
  </si>
  <si>
    <t>- Moyens de communication des techniciens en charge du dépannage et de la désincarcération</t>
  </si>
  <si>
    <t>- Outil de GMAO &amp; Portail informatique Clients</t>
  </si>
  <si>
    <t>- Méthologie proposée pour le suivi de la levée des réserves Maintenance et/ou Réglementaires dans les délais contractuels</t>
  </si>
  <si>
    <t>- Maintenance prédictive si demandé au cahier des charges (faisabilité, déploiement, installation, matériel)</t>
  </si>
  <si>
    <t>Détail du Matériel prévu pour les travaux à réaliser</t>
  </si>
  <si>
    <t>Partie Rénovation(s)</t>
  </si>
  <si>
    <t>-&gt; Armoire de Manoeuvre</t>
  </si>
  <si>
    <t xml:space="preserve">  - Marque &amp; Modèle (détaillez en commentaires)</t>
  </si>
  <si>
    <t>joindre la documentation technique/commerciale à l'offre</t>
  </si>
  <si>
    <t xml:space="preserve">  - Consommation Horaire en kWh</t>
  </si>
  <si>
    <t xml:space="preserve">  - Type de sélection (Alti. Absolue / Boucle Fermée / Boucle Ouverte / Autre)</t>
  </si>
  <si>
    <t xml:space="preserve">  - Mode Veille prévu ?</t>
  </si>
  <si>
    <t xml:space="preserve">  - Régénération d'energie prévue ?</t>
  </si>
  <si>
    <t>-&gt; Machine de Traction</t>
  </si>
  <si>
    <t xml:space="preserve">  - Type de Machine (Gearless / Treuil / Autre)</t>
  </si>
  <si>
    <t xml:space="preserve">  - Puissance du moteur en kW</t>
  </si>
  <si>
    <t xml:space="preserve">  - Technologie du Moteur (Synchrone / Asynchrone / Autre)</t>
  </si>
  <si>
    <t xml:space="preserve">  - Type de Cables de traction de la cabine (Cables Acier, Courroies, Autres)</t>
  </si>
  <si>
    <t xml:space="preserve">  - Nombre de cables de traction</t>
  </si>
  <si>
    <t xml:space="preserve">  - Nombre de démarrages par heure maximal (120 / 180 / 240)</t>
  </si>
  <si>
    <t>-&gt; Centrale Hydraulique</t>
  </si>
  <si>
    <t xml:space="preserve">  - Refroidisseur d'Huile prévu ?</t>
  </si>
  <si>
    <t xml:space="preserve">  - Rechauffeur d'Huile prévu ?</t>
  </si>
  <si>
    <t xml:space="preserve">  - Système anti-dérive</t>
  </si>
  <si>
    <t>précisez SVP</t>
  </si>
  <si>
    <t xml:space="preserve">  - Système contre la chute libre et/ou la vitesse excessive</t>
  </si>
  <si>
    <t>-&gt; Porte Cabine</t>
  </si>
  <si>
    <t xml:space="preserve">  - Passage Libre - Largeur en mm</t>
  </si>
  <si>
    <t xml:space="preserve">  - Passage Libre - Hauteur en mm</t>
  </si>
  <si>
    <t xml:space="preserve">  - Nombre de Vantaux</t>
  </si>
  <si>
    <t xml:space="preserve">  - Cinématique</t>
  </si>
  <si>
    <t xml:space="preserve">  - Nombre de cycles prévu par an maximum</t>
  </si>
  <si>
    <t xml:space="preserve">  - Performance : Temps d'Ouverture (Min et Max) - en sec.</t>
  </si>
  <si>
    <t xml:space="preserve">  - Seuil Inox ou Aluminium</t>
  </si>
  <si>
    <t xml:space="preserve">  - Conformité à l'EN 81-71   (précisez la catégorie en commentaires)</t>
  </si>
  <si>
    <t xml:space="preserve">  - Finition des Vantaux, colonnes et fronton</t>
  </si>
  <si>
    <t>-&gt; Portes Palières</t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</si>
  <si>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 Niv. Principal</t>
    </r>
  </si>
  <si>
    <r>
      <t xml:space="preserve">  - Finition des Vantaux et encadrement (ou façade) palière </t>
    </r>
    <r>
      <rPr>
        <b/>
        <sz val="8"/>
        <color theme="1"/>
        <rFont val="Segoe UI"/>
        <family val="2"/>
      </rPr>
      <t>aux autres étages</t>
    </r>
  </si>
  <si>
    <t xml:space="preserve">  - Degré de protection au feu des portes palières</t>
  </si>
  <si>
    <t>-&gt; Téléalarme</t>
  </si>
  <si>
    <t xml:space="preserve">  - Type de Technologie (Ouverte / Propriétaire)</t>
  </si>
  <si>
    <t xml:space="preserve">  - Communication par GSM (4G avec technologie VoLTE)</t>
  </si>
  <si>
    <t>-&gt; Habillage Cabine</t>
  </si>
  <si>
    <t xml:space="preserve">  - Détail du Matériau prévu pour les parois (Stratifié, Inox, Lacobel, …)</t>
  </si>
  <si>
    <t xml:space="preserve">  - Détail du Revêtement de Sol de Cabine (Stratifié, Granit, Inox, …)</t>
  </si>
  <si>
    <t xml:space="preserve">  - Détail du Revêtement de Plafond de Cabine (Alu laqué, Inox, …)</t>
  </si>
  <si>
    <t xml:space="preserve">  - Type d'éclairage de Cabine prévu</t>
  </si>
  <si>
    <t xml:space="preserve">  - Si parois Inox - détaillez le type d'Inox proposé</t>
  </si>
  <si>
    <t xml:space="preserve">  - Autres Indications</t>
  </si>
  <si>
    <t>Partie Remplacement Complet</t>
  </si>
  <si>
    <t>-&gt; Appareil(s) Neuf(s)</t>
  </si>
  <si>
    <t xml:space="preserve">  - Type d'Appareil (Sans Machinerie / Avec Machinerie)</t>
  </si>
  <si>
    <t xml:space="preserve">  - Vitesse Nominale en m/s</t>
  </si>
  <si>
    <t xml:space="preserve">  - Charge Nominale Cabine en Kg</t>
  </si>
  <si>
    <t xml:space="preserve">  - Dimensions de la Cabine (Larg. x Prof. x Haut. en mm)</t>
  </si>
  <si>
    <t xml:space="preserve">  - Gestion des appareils</t>
  </si>
  <si>
    <t xml:space="preserve">  - Fonctionnement Manœuvre</t>
  </si>
  <si>
    <t xml:space="preserve">  - Classement VDI de l'appareil (base 630kg - 5 niv. - 1m/s - Habitation)</t>
  </si>
  <si>
    <t xml:space="preserve">  - Nbr de Porte(s) de Cabine</t>
  </si>
  <si>
    <t xml:space="preserve">  - Type d'Accès à la Cabine</t>
  </si>
  <si>
    <t>précisez si nécessaire</t>
  </si>
  <si>
    <t xml:space="preserve">  - Nbr de Portes Palières</t>
  </si>
  <si>
    <t xml:space="preserve">  - Réserves Réduites - Haut de Gaine ?</t>
  </si>
  <si>
    <t xml:space="preserve">  - Réserves Réduites - Cuvette ?</t>
  </si>
  <si>
    <t xml:space="preserve">  - Contrepoids parachuté prévu ?</t>
  </si>
  <si>
    <t xml:space="preserve">  - Guides Cabine &amp; Contrepoids massifs ?</t>
  </si>
  <si>
    <t xml:space="preserve">  - Type de coulisseaux Cabine &amp; Contrepoids ?</t>
  </si>
  <si>
    <t xml:space="preserve">  - Manœuvre - Mode Veille prévu ?</t>
  </si>
  <si>
    <t xml:space="preserve">  - Manœuvre - Régénération d'energie prévue ?</t>
  </si>
  <si>
    <t xml:space="preserve">                   -&gt; Equipement(s) spécifiques prévu(s)</t>
  </si>
  <si>
    <t xml:space="preserve">  - Cabine : Ecran Cabine connecté prévu ?</t>
  </si>
  <si>
    <t xml:space="preserve">  - Cabine - Trappe Evacuation &amp; Echelle de Secours prévues :</t>
  </si>
  <si>
    <t xml:space="preserve">  - Cabine : Interphonie Cabine / PCS prévue ?</t>
  </si>
  <si>
    <t xml:space="preserve">  - Cabine - Réservation / Service Liftier :</t>
  </si>
  <si>
    <t xml:space="preserve">  - Manœuvre - Service Indépendant :</t>
  </si>
  <si>
    <t xml:space="preserve">  - Manœuvre : Système de Supervision prévu ?</t>
  </si>
  <si>
    <t xml:space="preserve">  - Manœuvre - NON-STOP INCENDIE / N.D.N.S :</t>
  </si>
  <si>
    <t xml:space="preserve">  - Manœuvre - Courant de Secours (AES) :</t>
  </si>
  <si>
    <t xml:space="preserve">                   -&gt; Définitions détaillées - Technique &amp; Esthétique</t>
  </si>
  <si>
    <t>-&gt; Commandes &amp; Signalisation - Cabine &amp; Palières</t>
  </si>
  <si>
    <r>
      <t xml:space="preserve">  - </t>
    </r>
    <r>
      <rPr>
        <b/>
        <sz val="8"/>
        <color theme="1"/>
        <rFont val="Segoe UI"/>
        <family val="2"/>
      </rPr>
      <t>Boite à boutons Cabine</t>
    </r>
    <r>
      <rPr>
        <sz val="8"/>
        <color theme="1"/>
        <rFont val="Segoe UI"/>
        <family val="2"/>
      </rPr>
      <t xml:space="preserve"> - Modèle</t>
    </r>
  </si>
  <si>
    <t xml:space="preserve">  - Installation de la Boite à boutons Cabine :</t>
  </si>
  <si>
    <t xml:space="preserve">  - Type Boite à boutons Cabine :</t>
  </si>
  <si>
    <t xml:space="preserve">  - Nombre de Boite à boutons Cabine :</t>
  </si>
  <si>
    <t xml:space="preserve">  - Finition Boite à Boutons Cabine</t>
  </si>
  <si>
    <t xml:space="preserve">  - Conformité EN 81-71</t>
  </si>
  <si>
    <r>
      <t xml:space="preserve">  - </t>
    </r>
    <r>
      <rPr>
        <b/>
        <sz val="8"/>
        <color theme="1"/>
        <rFont val="Segoe UI"/>
        <family val="2"/>
      </rPr>
      <t>Boites à boutons Palières</t>
    </r>
    <r>
      <rPr>
        <sz val="8"/>
        <color theme="1"/>
        <rFont val="Segoe UI"/>
        <family val="2"/>
      </rPr>
      <t xml:space="preserve"> - Modèle</t>
    </r>
  </si>
  <si>
    <t xml:space="preserve">  - Type Boites à boutons Palières :</t>
  </si>
  <si>
    <t xml:space="preserve">  - Finition Boites à Boutons Palières</t>
  </si>
  <si>
    <r>
      <t xml:space="preserve">  - </t>
    </r>
    <r>
      <rPr>
        <b/>
        <sz val="8"/>
        <color theme="1"/>
        <rFont val="Segoe UI"/>
        <family val="2"/>
      </rPr>
      <t>Indicateurs Paliers</t>
    </r>
    <r>
      <rPr>
        <sz val="8"/>
        <color theme="1"/>
        <rFont val="Segoe UI"/>
        <family val="2"/>
      </rPr>
      <t xml:space="preserve"> - Modèle</t>
    </r>
  </si>
  <si>
    <t xml:space="preserve">  - Type Indicateurs Paliers :</t>
  </si>
  <si>
    <t xml:space="preserve">  - Finition Indicateurs Paliers</t>
  </si>
  <si>
    <t xml:space="preserve">  - Position du Panneau de Commande</t>
  </si>
  <si>
    <t xml:space="preserve">  - Manœuvre de Rappel à demeure sur site :</t>
  </si>
  <si>
    <t xml:space="preserve">  - Outil de dépannage et de programmation déverrouillé à demeure sur l'appareil :</t>
  </si>
  <si>
    <t xml:space="preserve">  - Manœuvre de désincarsération automatique en cas de coupure de courant :</t>
  </si>
  <si>
    <t>-&gt; Porte(s) Cabine</t>
  </si>
  <si>
    <t xml:space="preserve">  - Conformité à l'EN 81-71</t>
  </si>
  <si>
    <t xml:space="preserve">  - Reprise des finitions Palières</t>
  </si>
  <si>
    <t xml:space="preserve">  * Chaque case vide de cette annexe doit être renseignée et sert de notation technique à l'offre ;</t>
  </si>
  <si>
    <t>Les informations figurant dans cette annexe sont contractuelles ;</t>
  </si>
  <si>
    <t>L'offre doit-être, à minima, conforme en tous points au CCGP/CCTP.</t>
  </si>
  <si>
    <t>Le report au mémoire technique est recommandé. Ce dernier doit apporter des détails.</t>
  </si>
  <si>
    <t>Appareil N°7</t>
  </si>
  <si>
    <t>Appareil N°8</t>
  </si>
  <si>
    <t>Appareil N°9</t>
  </si>
  <si>
    <t>Appareil N°10</t>
  </si>
  <si>
    <t>Appareil N°11</t>
  </si>
  <si>
    <t>Appareil N°12</t>
  </si>
  <si>
    <t>Appareil N°13</t>
  </si>
  <si>
    <t>Appareil N°14</t>
  </si>
  <si>
    <t>Appareil N°15</t>
  </si>
  <si>
    <t>Appareil N°16</t>
  </si>
  <si>
    <t>Appareil N°17</t>
  </si>
  <si>
    <t>Appareil N°18</t>
  </si>
  <si>
    <t>Appareil N°19</t>
  </si>
  <si>
    <t>Appareil N°20</t>
  </si>
  <si>
    <t>Appareil N°21</t>
  </si>
  <si>
    <t>Appareil N°22</t>
  </si>
  <si>
    <t>App
2</t>
  </si>
  <si>
    <t>App
3</t>
  </si>
  <si>
    <t>App
4</t>
  </si>
  <si>
    <t>App
5</t>
  </si>
  <si>
    <t>App
6</t>
  </si>
  <si>
    <t>App
7</t>
  </si>
  <si>
    <t>App
8</t>
  </si>
  <si>
    <t>App
9</t>
  </si>
  <si>
    <t>App
10</t>
  </si>
  <si>
    <t>App
11</t>
  </si>
  <si>
    <t>App
12</t>
  </si>
  <si>
    <t>App
13</t>
  </si>
  <si>
    <t>App
14</t>
  </si>
  <si>
    <t>App
15</t>
  </si>
  <si>
    <t>App
16</t>
  </si>
  <si>
    <t>App
17</t>
  </si>
  <si>
    <t>App
18</t>
  </si>
  <si>
    <t>App
19</t>
  </si>
  <si>
    <t>App
20</t>
  </si>
  <si>
    <t>App
21</t>
  </si>
  <si>
    <t>App
22</t>
  </si>
  <si>
    <t>- Mode de gestion du stock de pièces détachées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</si>
</sst>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8"/>
      <color theme="0" tint="-0.34998626667073579"/>
      <name val="Segoe UI"/>
      <family val="2"/>
    </font>
    <font>
      <i/>
      <sz val="8"/>
      <color rgb="FFFF0000"/>
      <name val="Segoe UI"/>
      <family val="2"/>
    </font>
    <font>
      <i/>
      <sz val="8"/>
      <color theme="0" tint="-0.14999847407452621"/>
      <name val="Segoe UI"/>
      <family val="2"/>
    </font>
    <font>
      <sz val="11"/>
      <name val="Segoe UI"/>
      <family val="2"/>
    </font>
    <font>
      <b/>
      <u/>
      <sz val="10"/>
      <color theme="1" tint="0.14999847407452621"/>
      <name val="Segoe UI"/>
      <family val="2"/>
    </font>
    <font>
      <sz val="8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sz val="10"/>
      <color theme="1" tint="0.14999847407452621"/>
      <name val="Segoe UI"/>
      <family val="2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b/>
      <i/>
      <sz val="8"/>
      <color theme="1"/>
      <name val="Segoe UI"/>
      <family val="2"/>
    </font>
    <font>
      <b/>
      <u/>
      <sz val="10"/>
      <name val="Segoe UI"/>
      <family val="2"/>
    </font>
    <font>
      <b/>
      <sz val="10"/>
      <color theme="0"/>
      <name val="Segoe UI"/>
      <family val="2"/>
    </font>
    <font>
      <b/>
      <sz val="9"/>
      <color theme="1"/>
      <name val="Segoe UI"/>
      <family val="2"/>
    </font>
    <font>
      <sz val="11"/>
      <color theme="0" tint="-0.14999847407452621"/>
      <name val="Segoe UI"/>
      <family val="2"/>
    </font>
    <font>
      <sz val="11"/>
      <color theme="8" tint="0.59999389629810485"/>
      <name val="Segoe UI"/>
      <family val="2"/>
    </font>
    <font>
      <b/>
      <sz val="10"/>
      <color theme="1"/>
      <name val="Segoe UI"/>
      <family val="2"/>
    </font>
    <font>
      <sz val="9"/>
      <color theme="1"/>
      <name val="Arial"/>
      <family val="2"/>
    </font>
    <font>
      <sz val="11"/>
      <color theme="0" tint="-0.34998626667073579"/>
      <name val="Segoe UI"/>
      <family val="2"/>
    </font>
    <font>
      <b/>
      <sz val="9"/>
      <name val="Segoe UI"/>
      <family val="2"/>
    </font>
    <font>
      <b/>
      <i/>
      <u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b/>
      <sz val="8"/>
      <name val="Segoe UI"/>
      <family val="2"/>
    </font>
    <font>
      <sz val="8"/>
      <color theme="0" tint="-0.14999847407452621"/>
      <name val="Segoe UI"/>
      <family val="2"/>
    </font>
    <font>
      <sz val="8"/>
      <color theme="9" tint="0.59999389629810485"/>
      <name val="Segoe UI"/>
      <family val="2"/>
    </font>
    <font>
      <sz val="8"/>
      <color theme="0"/>
      <name val="Segoe UI"/>
      <family val="2"/>
    </font>
    <font>
      <sz val="8"/>
      <color theme="0" tint="-0.34998626667073579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</borders>
  <cellStyleXfs count="2">
    <xf numFmtId="0" fontId="0" fillId="0" borderId="0"/>
    <xf numFmtId="0" fontId="26" fillId="0" borderId="0"/>
  </cellStyleXfs>
  <cellXfs count="170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0" fillId="4" borderId="4" xfId="0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9" fillId="0" borderId="13" xfId="0" quotePrefix="1" applyFont="1" applyBorder="1" applyAlignment="1">
      <alignment horizontal="left" vertical="center" wrapText="1"/>
    </xf>
    <xf numFmtId="0" fontId="0" fillId="0" borderId="14" xfId="0" applyBorder="1" applyAlignment="1" applyProtection="1">
      <alignment vertical="center"/>
      <protection locked="0"/>
    </xf>
    <xf numFmtId="0" fontId="11" fillId="6" borderId="14" xfId="0" applyFont="1" applyFill="1" applyBorder="1" applyAlignment="1" applyProtection="1">
      <alignment vertical="center"/>
      <protection locked="0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3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12" fillId="7" borderId="13" xfId="0" applyFont="1" applyFill="1" applyBorder="1" applyAlignment="1">
      <alignment horizontal="left" vertical="center" wrapText="1" indent="2"/>
    </xf>
    <xf numFmtId="0" fontId="0" fillId="7" borderId="13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 applyProtection="1">
      <alignment horizontal="left" vertical="center"/>
      <protection locked="0"/>
    </xf>
    <xf numFmtId="0" fontId="0" fillId="7" borderId="6" xfId="0" applyFill="1" applyBorder="1" applyAlignment="1">
      <alignment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7" xfId="0" applyFill="1" applyBorder="1" applyAlignment="1" applyProtection="1">
      <alignment vertical="center"/>
      <protection locked="0"/>
    </xf>
    <xf numFmtId="0" fontId="0" fillId="7" borderId="8" xfId="0" applyFill="1" applyBorder="1" applyAlignment="1" applyProtection="1">
      <alignment vertical="center"/>
      <protection locked="0"/>
    </xf>
    <xf numFmtId="0" fontId="8" fillId="8" borderId="5" xfId="0" applyFont="1" applyFill="1" applyBorder="1" applyAlignment="1">
      <alignment horizontal="center" vertical="center" wrapText="1"/>
    </xf>
    <xf numFmtId="0" fontId="0" fillId="8" borderId="3" xfId="0" applyFill="1" applyBorder="1" applyAlignment="1" applyProtection="1">
      <alignment horizontal="center" vertical="center"/>
      <protection locked="0"/>
    </xf>
    <xf numFmtId="0" fontId="0" fillId="8" borderId="3" xfId="0" applyFill="1" applyBorder="1" applyAlignment="1" applyProtection="1">
      <alignment vertical="center"/>
      <protection locked="0"/>
    </xf>
    <xf numFmtId="0" fontId="0" fillId="8" borderId="4" xfId="0" applyFill="1" applyBorder="1" applyAlignment="1" applyProtection="1">
      <alignment vertical="center"/>
      <protection locked="0"/>
    </xf>
    <xf numFmtId="0" fontId="9" fillId="0" borderId="15" xfId="0" quotePrefix="1" applyFont="1" applyBorder="1" applyAlignment="1">
      <alignment horizontal="left" vertical="center" wrapText="1"/>
    </xf>
    <xf numFmtId="0" fontId="15" fillId="8" borderId="15" xfId="0" quotePrefix="1" applyFont="1" applyFill="1" applyBorder="1" applyAlignment="1">
      <alignment horizontal="left" vertical="center" wrapText="1"/>
    </xf>
    <xf numFmtId="0" fontId="0" fillId="8" borderId="14" xfId="0" applyFill="1" applyBorder="1" applyAlignment="1" applyProtection="1">
      <alignment vertical="center"/>
      <protection locked="0"/>
    </xf>
    <xf numFmtId="0" fontId="0" fillId="8" borderId="9" xfId="0" applyFill="1" applyBorder="1" applyAlignment="1">
      <alignment vertical="center"/>
    </xf>
    <xf numFmtId="0" fontId="0" fillId="8" borderId="7" xfId="0" applyFill="1" applyBorder="1" applyAlignment="1" applyProtection="1">
      <alignment horizontal="center" vertical="center"/>
      <protection locked="0"/>
    </xf>
    <xf numFmtId="0" fontId="0" fillId="8" borderId="7" xfId="0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vertical="center"/>
      <protection locked="0"/>
    </xf>
    <xf numFmtId="0" fontId="16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vertical="center"/>
      <protection locked="0"/>
    </xf>
    <xf numFmtId="0" fontId="7" fillId="9" borderId="4" xfId="0" applyFont="1" applyFill="1" applyBorder="1" applyAlignment="1" applyProtection="1">
      <alignment vertical="center"/>
      <protection locked="0"/>
    </xf>
    <xf numFmtId="0" fontId="9" fillId="9" borderId="13" xfId="0" quotePrefix="1" applyFont="1" applyFill="1" applyBorder="1" applyAlignment="1">
      <alignment horizontal="left" vertical="center" wrapText="1"/>
    </xf>
    <xf numFmtId="0" fontId="0" fillId="9" borderId="13" xfId="0" applyFill="1" applyBorder="1" applyAlignment="1">
      <alignment horizontal="center" vertical="center"/>
    </xf>
    <xf numFmtId="0" fontId="0" fillId="9" borderId="14" xfId="0" applyFill="1" applyBorder="1" applyAlignment="1">
      <alignment vertical="center"/>
    </xf>
    <xf numFmtId="0" fontId="17" fillId="10" borderId="2" xfId="0" quotePrefix="1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Continuous" vertical="center"/>
    </xf>
    <xf numFmtId="0" fontId="1" fillId="10" borderId="3" xfId="0" applyFont="1" applyFill="1" applyBorder="1" applyAlignment="1">
      <alignment horizontal="centerContinuous" vertical="center"/>
    </xf>
    <xf numFmtId="0" fontId="1" fillId="10" borderId="4" xfId="0" applyFont="1" applyFill="1" applyBorder="1" applyAlignment="1">
      <alignment horizontal="centerContinuous" vertical="center"/>
    </xf>
    <xf numFmtId="0" fontId="18" fillId="3" borderId="13" xfId="0" quotePrefix="1" applyFont="1" applyFill="1" applyBorder="1" applyAlignment="1">
      <alignment horizontal="left" vertical="center" wrapText="1"/>
    </xf>
    <xf numFmtId="0" fontId="19" fillId="3" borderId="13" xfId="0" applyFont="1" applyFill="1" applyBorder="1" applyAlignment="1" applyProtection="1">
      <alignment horizontal="center" vertical="center"/>
      <protection locked="0"/>
    </xf>
    <xf numFmtId="0" fontId="19" fillId="3" borderId="14" xfId="0" applyFont="1" applyFill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9" fillId="0" borderId="6" xfId="0" quotePrefix="1" applyFont="1" applyBorder="1" applyAlignment="1">
      <alignment horizontal="left" vertical="center" wrapText="1"/>
    </xf>
    <xf numFmtId="0" fontId="0" fillId="0" borderId="8" xfId="0" applyBorder="1" applyAlignment="1" applyProtection="1">
      <alignment vertical="center"/>
      <protection locked="0"/>
    </xf>
    <xf numFmtId="0" fontId="0" fillId="10" borderId="2" xfId="0" applyFill="1" applyBorder="1" applyAlignment="1">
      <alignment vertical="center"/>
    </xf>
    <xf numFmtId="0" fontId="20" fillId="10" borderId="2" xfId="0" applyFont="1" applyFill="1" applyBorder="1" applyAlignment="1">
      <alignment horizontal="center" vertical="center"/>
    </xf>
    <xf numFmtId="0" fontId="20" fillId="10" borderId="3" xfId="0" applyFont="1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21" fillId="11" borderId="2" xfId="0" quotePrefix="1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Continuous" vertical="center"/>
    </xf>
    <xf numFmtId="0" fontId="2" fillId="11" borderId="3" xfId="0" applyFont="1" applyFill="1" applyBorder="1" applyAlignment="1">
      <alignment horizontal="centerContinuous" vertical="center"/>
    </xf>
    <xf numFmtId="0" fontId="2" fillId="11" borderId="4" xfId="0" applyFont="1" applyFill="1" applyBorder="1" applyAlignment="1">
      <alignment horizontal="centerContinuous" vertical="center"/>
    </xf>
    <xf numFmtId="0" fontId="21" fillId="0" borderId="13" xfId="0" quotePrefix="1" applyFont="1" applyBorder="1" applyAlignment="1">
      <alignment horizontal="left" vertical="center" wrapText="1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0" fillId="11" borderId="2" xfId="0" quotePrefix="1" applyFill="1" applyBorder="1" applyAlignment="1">
      <alignment vertical="center"/>
    </xf>
    <xf numFmtId="0" fontId="20" fillId="11" borderId="2" xfId="0" applyFont="1" applyFill="1" applyBorder="1" applyAlignment="1" applyProtection="1">
      <alignment horizontal="center" vertical="center"/>
      <protection locked="0"/>
    </xf>
    <xf numFmtId="0" fontId="20" fillId="11" borderId="3" xfId="0" applyFont="1" applyFill="1" applyBorder="1" applyAlignment="1" applyProtection="1">
      <alignment horizontal="center" vertical="center"/>
      <protection locked="0"/>
    </xf>
    <xf numFmtId="0" fontId="0" fillId="11" borderId="4" xfId="0" applyFill="1" applyBorder="1" applyAlignment="1" applyProtection="1">
      <alignment horizontal="center" vertical="center"/>
      <protection locked="0"/>
    </xf>
    <xf numFmtId="0" fontId="23" fillId="3" borderId="13" xfId="0" applyFont="1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9" fillId="0" borderId="17" xfId="0" quotePrefix="1" applyFont="1" applyBorder="1" applyAlignment="1">
      <alignment horizontal="left" vertical="center" wrapText="1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vertical="center"/>
      <protection locked="0"/>
    </xf>
    <xf numFmtId="0" fontId="24" fillId="3" borderId="13" xfId="0" quotePrefix="1" applyFont="1" applyFill="1" applyBorder="1" applyAlignment="1">
      <alignment horizontal="left" vertical="center" wrapText="1"/>
    </xf>
    <xf numFmtId="0" fontId="0" fillId="11" borderId="10" xfId="0" applyFill="1" applyBorder="1" applyAlignment="1">
      <alignment vertical="center"/>
    </xf>
    <xf numFmtId="0" fontId="20" fillId="11" borderId="10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25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7" fillId="0" borderId="0" xfId="1" applyFont="1" applyAlignment="1">
      <alignment horizontal="justify" vertical="center"/>
    </xf>
    <xf numFmtId="0" fontId="26" fillId="0" borderId="0" xfId="1"/>
    <xf numFmtId="0" fontId="28" fillId="0" borderId="0" xfId="1" applyFont="1" applyAlignment="1">
      <alignment horizontal="justify" vertical="center"/>
    </xf>
    <xf numFmtId="0" fontId="9" fillId="0" borderId="15" xfId="0" quotePrefix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7" borderId="0" xfId="0" applyFill="1" applyAlignment="1" applyProtection="1">
      <alignment horizontal="center" vertical="center"/>
      <protection locked="0"/>
    </xf>
    <xf numFmtId="0" fontId="0" fillId="8" borderId="0" xfId="0" applyFill="1" applyAlignment="1" applyProtection="1">
      <alignment horizontal="center" vertical="center"/>
      <protection locked="0"/>
    </xf>
    <xf numFmtId="0" fontId="0" fillId="9" borderId="0" xfId="0" applyFill="1" applyAlignment="1">
      <alignment horizontal="center" vertical="center"/>
    </xf>
    <xf numFmtId="0" fontId="19" fillId="3" borderId="0" xfId="0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9" fillId="4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8" borderId="0" xfId="0" applyFont="1" applyFill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29" fillId="2" borderId="3" xfId="0" applyFont="1" applyFill="1" applyBorder="1" applyAlignment="1">
      <alignment horizontal="centerContinuous" vertical="center"/>
    </xf>
    <xf numFmtId="0" fontId="29" fillId="2" borderId="4" xfId="0" applyFont="1" applyFill="1" applyBorder="1" applyAlignment="1">
      <alignment horizontal="centerContinuous" vertical="center"/>
    </xf>
    <xf numFmtId="0" fontId="30" fillId="0" borderId="0" xfId="0" applyFont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left" vertical="center" indent="4"/>
    </xf>
    <xf numFmtId="0" fontId="30" fillId="5" borderId="12" xfId="0" applyFont="1" applyFill="1" applyBorder="1" applyAlignment="1">
      <alignment horizontal="left" vertical="center" indent="4"/>
    </xf>
    <xf numFmtId="0" fontId="30" fillId="3" borderId="0" xfId="0" applyFont="1" applyFill="1" applyAlignment="1">
      <alignment horizontal="center" vertical="center"/>
    </xf>
    <xf numFmtId="0" fontId="30" fillId="3" borderId="14" xfId="0" applyFont="1" applyFill="1" applyBorder="1" applyAlignment="1">
      <alignment horizontal="center" vertical="center"/>
    </xf>
    <xf numFmtId="0" fontId="30" fillId="7" borderId="3" xfId="0" applyFont="1" applyFill="1" applyBorder="1" applyAlignment="1">
      <alignment horizontal="center" vertical="center"/>
    </xf>
    <xf numFmtId="0" fontId="30" fillId="7" borderId="4" xfId="0" applyFont="1" applyFill="1" applyBorder="1" applyAlignment="1">
      <alignment horizontal="center" vertical="center"/>
    </xf>
    <xf numFmtId="0" fontId="30" fillId="7" borderId="0" xfId="0" applyFont="1" applyFill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vertical="center"/>
    </xf>
    <xf numFmtId="0" fontId="30" fillId="7" borderId="8" xfId="0" applyFont="1" applyFill="1" applyBorder="1" applyAlignment="1">
      <alignment vertical="center"/>
    </xf>
    <xf numFmtId="0" fontId="30" fillId="8" borderId="3" xfId="0" applyFont="1" applyFill="1" applyBorder="1" applyAlignment="1">
      <alignment vertical="center"/>
    </xf>
    <xf numFmtId="0" fontId="30" fillId="8" borderId="4" xfId="0" applyFont="1" applyFill="1" applyBorder="1" applyAlignment="1">
      <alignment vertical="center"/>
    </xf>
    <xf numFmtId="0" fontId="31" fillId="8" borderId="0" xfId="0" applyFont="1" applyFill="1" applyAlignment="1">
      <alignment horizontal="center" vertical="center"/>
    </xf>
    <xf numFmtId="0" fontId="31" fillId="8" borderId="14" xfId="0" applyFont="1" applyFill="1" applyBorder="1" applyAlignment="1">
      <alignment horizontal="center" vertical="center"/>
    </xf>
    <xf numFmtId="0" fontId="30" fillId="8" borderId="7" xfId="0" applyFont="1" applyFill="1" applyBorder="1" applyAlignment="1">
      <alignment vertical="center"/>
    </xf>
    <xf numFmtId="0" fontId="30" fillId="8" borderId="8" xfId="0" applyFont="1" applyFill="1" applyBorder="1" applyAlignment="1">
      <alignment vertical="center"/>
    </xf>
    <xf numFmtId="0" fontId="3" fillId="9" borderId="3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30" fillId="9" borderId="7" xfId="0" applyFont="1" applyFill="1" applyBorder="1" applyAlignment="1">
      <alignment horizontal="center" vertical="center"/>
    </xf>
    <xf numFmtId="0" fontId="29" fillId="9" borderId="7" xfId="0" applyFont="1" applyFill="1" applyBorder="1" applyAlignment="1">
      <alignment horizontal="right" vertical="center"/>
    </xf>
    <xf numFmtId="0" fontId="29" fillId="9" borderId="8" xfId="0" applyFont="1" applyFill="1" applyBorder="1" applyAlignment="1">
      <alignment horizontal="right" vertical="center"/>
    </xf>
    <xf numFmtId="0" fontId="32" fillId="10" borderId="0" xfId="0" applyFont="1" applyFill="1" applyAlignment="1">
      <alignment vertical="center"/>
    </xf>
    <xf numFmtId="0" fontId="32" fillId="10" borderId="14" xfId="0" applyFont="1" applyFill="1" applyBorder="1" applyAlignment="1">
      <alignment vertical="center"/>
    </xf>
    <xf numFmtId="0" fontId="30" fillId="3" borderId="0" xfId="0" applyFont="1" applyFill="1" applyAlignment="1">
      <alignment vertical="center"/>
    </xf>
    <xf numFmtId="0" fontId="30" fillId="3" borderId="14" xfId="0" applyFont="1" applyFill="1" applyBorder="1" applyAlignment="1">
      <alignment vertical="center"/>
    </xf>
    <xf numFmtId="0" fontId="30" fillId="10" borderId="3" xfId="0" applyFont="1" applyFill="1" applyBorder="1" applyAlignment="1">
      <alignment horizontal="center" vertical="center"/>
    </xf>
    <xf numFmtId="0" fontId="30" fillId="10" borderId="0" xfId="0" applyFont="1" applyFill="1" applyAlignment="1">
      <alignment horizontal="center" vertical="center"/>
    </xf>
    <xf numFmtId="0" fontId="30" fillId="10" borderId="14" xfId="0" applyFont="1" applyFill="1" applyBorder="1" applyAlignment="1">
      <alignment horizontal="center" vertical="center"/>
    </xf>
    <xf numFmtId="0" fontId="30" fillId="11" borderId="3" xfId="0" applyFont="1" applyFill="1" applyBorder="1" applyAlignment="1">
      <alignment vertical="center"/>
    </xf>
    <xf numFmtId="0" fontId="30" fillId="11" borderId="4" xfId="0" applyFont="1" applyFill="1" applyBorder="1" applyAlignment="1">
      <alignment vertical="center"/>
    </xf>
    <xf numFmtId="0" fontId="30" fillId="11" borderId="3" xfId="0" applyFont="1" applyFill="1" applyBorder="1" applyAlignment="1">
      <alignment horizontal="center" vertical="center"/>
    </xf>
    <xf numFmtId="0" fontId="30" fillId="11" borderId="4" xfId="0" applyFont="1" applyFill="1" applyBorder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0" fontId="33" fillId="3" borderId="14" xfId="0" applyFont="1" applyFill="1" applyBorder="1" applyAlignment="1">
      <alignment horizontal="center" vertical="center"/>
    </xf>
    <xf numFmtId="0" fontId="30" fillId="11" borderId="0" xfId="0" applyFont="1" applyFill="1" applyAlignment="1">
      <alignment horizontal="center" vertical="center"/>
    </xf>
    <xf numFmtId="0" fontId="30" fillId="11" borderId="14" xfId="0" applyFont="1" applyFill="1" applyBorder="1" applyAlignment="1">
      <alignment horizontal="center" vertical="center"/>
    </xf>
    <xf numFmtId="0" fontId="33" fillId="3" borderId="0" xfId="0" applyFont="1" applyFill="1" applyAlignment="1">
      <alignment vertical="center"/>
    </xf>
    <xf numFmtId="0" fontId="33" fillId="3" borderId="14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14" xfId="0" applyFont="1" applyFill="1" applyBorder="1" applyAlignment="1">
      <alignment vertical="center"/>
    </xf>
    <xf numFmtId="0" fontId="3" fillId="11" borderId="11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55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strike val="0"/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microsoft.com/office/2017/10/relationships/person" Target="persons/perso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761999</xdr:colOff>
      <xdr:row>64</xdr:row>
      <xdr:rowOff>157162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199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4</xdr:col>
      <xdr:colOff>200025</xdr:colOff>
      <xdr:row>21</xdr:row>
      <xdr:rowOff>142875</xdr:rowOff>
    </xdr:from>
    <xdr:to>
      <xdr:col>9</xdr:col>
      <xdr:colOff>560725</xdr:colOff>
      <xdr:row>30</xdr:row>
      <xdr:rowOff>147062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552825" y="4143375"/>
          <a:ext cx="4075450" cy="171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r>
            <a:rPr lang="fr-FR" sz="2000" b="1">
              <a:solidFill>
                <a:srgbClr val="FFFFFF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Travaux de Remplacement Complet d'un Appareil</a:t>
          </a:r>
        </a:p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2</xdr:col>
      <xdr:colOff>314325</xdr:colOff>
      <xdr:row>33</xdr:row>
      <xdr:rowOff>57150</xdr:rowOff>
    </xdr:from>
    <xdr:to>
      <xdr:col>9</xdr:col>
      <xdr:colOff>762000</xdr:colOff>
      <xdr:row>39</xdr:row>
      <xdr:rowOff>114300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990725" y="6343650"/>
          <a:ext cx="5838825" cy="1200150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Fiche « Valeur Technique de l’Offre » </a:t>
          </a:r>
        </a:p>
        <a:p>
          <a:pPr marR="226695" algn="r">
            <a:lnSpc>
              <a:spcPct val="80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000">
              <a:solidFill>
                <a:schemeClr val="bg1"/>
              </a:solidFill>
              <a:effectLst/>
              <a:latin typeface="Segoe UI"/>
              <a:ea typeface="Times New Roman"/>
              <a:cs typeface="Calibri"/>
            </a:rPr>
            <a:t>- un onglet pour les travaux de remplacement</a:t>
          </a:r>
        </a:p>
      </xdr:txBody>
    </xdr:sp>
    <xdr:clientData/>
  </xdr:twoCellAnchor>
  <xdr:twoCellAnchor>
    <xdr:from>
      <xdr:col>5</xdr:col>
      <xdr:colOff>704850</xdr:colOff>
      <xdr:row>45</xdr:row>
      <xdr:rowOff>95250</xdr:rowOff>
    </xdr:from>
    <xdr:to>
      <xdr:col>9</xdr:col>
      <xdr:colOff>639445</xdr:colOff>
      <xdr:row>62</xdr:row>
      <xdr:rowOff>121285</xdr:rowOff>
    </xdr:to>
    <xdr:sp macro="" textlink="">
      <xdr:nvSpPr>
        <xdr:cNvPr id="10" name="Text Box 105">
          <a:extLst>
            <a:ext uri="{FF2B5EF4-FFF2-40B4-BE49-F238E27FC236}">
              <a16:creationId xmlns:a16="http://schemas.microsoft.com/office/drawing/2014/main" id="{CA6E448B-CBF8-4EBE-8F1C-8D40F0AC981A}"/>
            </a:ext>
          </a:extLst>
        </xdr:cNvPr>
        <xdr:cNvSpPr txBox="1">
          <a:spLocks noChangeArrowheads="1"/>
        </xdr:cNvSpPr>
      </xdr:nvSpPr>
      <xdr:spPr bwMode="auto">
        <a:xfrm>
          <a:off x="4419600" y="8239125"/>
          <a:ext cx="3287395" cy="31026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 – Palais</a:t>
          </a:r>
          <a:r>
            <a:rPr lang="fr-FR" sz="1400" b="1" baseline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de la Bourse</a:t>
          </a:r>
        </a:p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40 place du Théâtre</a:t>
          </a:r>
        </a:p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59000 LILLE 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 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– S. Mahinda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M.</a:t>
          </a:r>
          <a:r>
            <a:rPr lang="fr-FR" sz="1100" baseline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Andrieu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0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15/12/2025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0</xdr:col>
      <xdr:colOff>180975</xdr:colOff>
      <xdr:row>45</xdr:row>
      <xdr:rowOff>133350</xdr:rowOff>
    </xdr:from>
    <xdr:to>
      <xdr:col>5</xdr:col>
      <xdr:colOff>38735</xdr:colOff>
      <xdr:row>68</xdr:row>
      <xdr:rowOff>125730</xdr:rowOff>
    </xdr:to>
    <xdr:sp macro="" textlink="">
      <xdr:nvSpPr>
        <xdr:cNvPr id="11" name="Text Box 104">
          <a:extLst>
            <a:ext uri="{FF2B5EF4-FFF2-40B4-BE49-F238E27FC236}">
              <a16:creationId xmlns:a16="http://schemas.microsoft.com/office/drawing/2014/main" id="{13F04B6E-FBAF-445C-B80A-9A12F6DB6191}"/>
            </a:ext>
          </a:extLst>
        </xdr:cNvPr>
        <xdr:cNvSpPr txBox="1">
          <a:spLocks noChangeArrowheads="1"/>
        </xdr:cNvSpPr>
      </xdr:nvSpPr>
      <xdr:spPr bwMode="auto">
        <a:xfrm>
          <a:off x="180975" y="8277225"/>
          <a:ext cx="3572510" cy="41548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900" b="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CCI Région hauts de France</a:t>
          </a:r>
          <a:r>
            <a:rPr lang="fr-FR" sz="900" b="1">
              <a:solidFill>
                <a:srgbClr val="04354E"/>
              </a:solidFill>
              <a:effectLst/>
              <a:latin typeface="Segoe UI" panose="020B0502040204020203" pitchFamily="34" charset="0"/>
              <a:ea typeface="MS Mincho" panose="02020609040205080304" pitchFamily="49" charset="-128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900" b="1">
              <a:solidFill>
                <a:srgbClr val="04354E"/>
              </a:solidFill>
              <a:effectLst/>
              <a:latin typeface="Segoe UI" panose="020B0502040204020203" pitchFamily="34" charset="0"/>
              <a:ea typeface="MS Mincho" panose="02020609040205080304" pitchFamily="49" charset="-128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D’OEUVRE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Lille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141 A boulevard de Valmy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59560 Villeneuve d'Ascq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 : 06.61.82.60.49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0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e.local\Prive\Users\nmartineau\Documents\Pro\Temp\RAO\RAO_base_SQ_005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ELEVATION-Agences\Users\nmartineau\Documents\Pro\Temp\RAO\RAO_base_SQ_00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e.local\Prive\Users\nmartineau\Documents\Pro\Temp\RAO\Ex%20Analyse%20d'offres%205%20Prestataires%20-%20CITE%20DU%20NOTARIA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10\ELEVATION-Agences\Users\nmartineau\Documents\Pro\Temp\RAO\Ex%20Analyse%20d'offres%205%20Prestataires%20-%20CITE%20DU%20NOTARIAT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e.local\Prive\ASCENSEUR\Commandes%20actives%20MOE\CCI%20REGION%20HAUTS%20DE%20FRANCE%20-%20Palais%20de%20la%20Bourse\2025-011-753_DCE-R\Documents%20de%20travail\3%20-%20Notice%20de%20travail\Trame%20RAO%20&#224;%20ne%20pas%20diffus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RA"/>
      <sheetName val="DPGF"/>
      <sheetName val="Synth Delais"/>
      <sheetName val="Mod. OTIS"/>
      <sheetName val="Mod. KONE"/>
      <sheetName val="Mod. SCHINDLER"/>
      <sheetName val="Mod. D"/>
      <sheetName val="Mod. E"/>
      <sheetName val="Mod. F"/>
      <sheetName val="Mod. G"/>
      <sheetName val="Mod. H"/>
      <sheetName val="Mod. I"/>
      <sheetName val="Rempl. OTIS"/>
      <sheetName val="Rempl. KONE"/>
      <sheetName val="Rempl. SCHINDLER"/>
      <sheetName val="Rempl. D"/>
      <sheetName val="Rempl. E"/>
      <sheetName val="Rempl. F"/>
      <sheetName val="Rempl. G"/>
      <sheetName val="Rempl. H"/>
      <sheetName val="Rempl. I"/>
    </sheetNames>
    <sheetDataSet>
      <sheetData sheetId="0">
        <row r="3">
          <cell r="B3" t="str">
            <v>Rénovation de 4 ascenseurs &amp; Contrat de Maintenance</v>
          </cell>
        </row>
      </sheetData>
      <sheetData sheetId="1">
        <row r="59">
          <cell r="BI59" t="str">
            <v>OTIS</v>
          </cell>
          <cell r="BJ59" t="str">
            <v>KONE</v>
          </cell>
          <cell r="BK59" t="str">
            <v>TKE</v>
          </cell>
          <cell r="BL59" t="str">
            <v>ACAF</v>
          </cell>
          <cell r="BM59" t="str">
            <v>ATL</v>
          </cell>
          <cell r="BN59" t="str">
            <v>F</v>
          </cell>
          <cell r="BO59" t="str">
            <v>G</v>
          </cell>
          <cell r="BP59" t="str">
            <v>H</v>
          </cell>
        </row>
        <row r="175">
          <cell r="H175" t="e">
            <v>#DIV/0!</v>
          </cell>
        </row>
        <row r="176">
          <cell r="H176" t="e">
            <v>#DIV/0!</v>
          </cell>
        </row>
        <row r="177">
          <cell r="H177" t="e">
            <v>#DIV/0!</v>
          </cell>
        </row>
        <row r="178">
          <cell r="H178" t="e">
            <v>#DIV/0!</v>
          </cell>
        </row>
        <row r="179">
          <cell r="H179" t="e">
            <v>#DIV/0!</v>
          </cell>
        </row>
        <row r="180">
          <cell r="H180" t="e">
            <v>#DIV/0!</v>
          </cell>
        </row>
        <row r="181">
          <cell r="H181" t="e">
            <v>#DIV/0!</v>
          </cell>
        </row>
        <row r="182">
          <cell r="H182" t="e">
            <v>#DIV/0!</v>
          </cell>
        </row>
        <row r="183">
          <cell r="H183" t="e">
            <v>#DIV/0!</v>
          </cell>
        </row>
        <row r="184">
          <cell r="H184" t="e">
            <v>#DIV/0!</v>
          </cell>
        </row>
        <row r="185">
          <cell r="H185">
            <v>20</v>
          </cell>
        </row>
        <row r="233">
          <cell r="R233">
            <v>1.2</v>
          </cell>
        </row>
        <row r="234">
          <cell r="S234" t="str">
            <v>I</v>
          </cell>
          <cell r="T234">
            <v>0</v>
          </cell>
        </row>
        <row r="239">
          <cell r="T239" t="e">
            <v>#NUM!</v>
          </cell>
        </row>
        <row r="240">
          <cell r="T240" t="e">
            <v>#NUM!</v>
          </cell>
        </row>
        <row r="241">
          <cell r="T241" t="e">
            <v>#NUM!</v>
          </cell>
        </row>
        <row r="242">
          <cell r="T242" t="e">
            <v>#NUM!</v>
          </cell>
        </row>
        <row r="243">
          <cell r="T243" t="e">
            <v>#NUM!</v>
          </cell>
        </row>
        <row r="244">
          <cell r="T244" t="e">
            <v>#NUM!</v>
          </cell>
        </row>
        <row r="245">
          <cell r="T245" t="e">
            <v>#NUM!</v>
          </cell>
        </row>
        <row r="246">
          <cell r="T246" t="e">
            <v>#NUM!</v>
          </cell>
        </row>
        <row r="247">
          <cell r="T247" t="e">
            <v>#NUM!</v>
          </cell>
        </row>
        <row r="248">
          <cell r="T248" t="e">
            <v>#NUM!</v>
          </cell>
        </row>
        <row r="249"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</row>
        <row r="250"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</row>
        <row r="289">
          <cell r="V289">
            <v>1</v>
          </cell>
          <cell r="W289">
            <v>1</v>
          </cell>
          <cell r="X289">
            <v>1</v>
          </cell>
          <cell r="Y289">
            <v>1</v>
          </cell>
          <cell r="Z289">
            <v>1</v>
          </cell>
          <cell r="AA289">
            <v>1</v>
          </cell>
          <cell r="AB289">
            <v>1</v>
          </cell>
          <cell r="AC289">
            <v>1</v>
          </cell>
          <cell r="AD289">
            <v>1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T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</row>
        <row r="462">
          <cell r="G462">
            <v>0</v>
          </cell>
          <cell r="H462">
            <v>0.6875</v>
          </cell>
          <cell r="I462">
            <v>0.45833333333333343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T462">
            <v>3</v>
          </cell>
          <cell r="U462">
            <v>1</v>
          </cell>
          <cell r="V462">
            <v>2</v>
          </cell>
          <cell r="W462">
            <v>3</v>
          </cell>
          <cell r="X462">
            <v>3</v>
          </cell>
          <cell r="Y462">
            <v>3</v>
          </cell>
          <cell r="Z462">
            <v>3</v>
          </cell>
          <cell r="AA462">
            <v>3</v>
          </cell>
          <cell r="AB462">
            <v>3</v>
          </cell>
        </row>
        <row r="467">
          <cell r="C467" t="str">
            <v>KONE</v>
          </cell>
        </row>
        <row r="470">
          <cell r="C470" t="str">
            <v>TKE</v>
          </cell>
        </row>
        <row r="473">
          <cell r="C473" t="str">
            <v>OTIS</v>
          </cell>
        </row>
        <row r="476">
          <cell r="C476" t="b">
            <v>0</v>
          </cell>
        </row>
        <row r="479">
          <cell r="C479" t="b">
            <v>0</v>
          </cell>
        </row>
        <row r="482">
          <cell r="C482" t="b">
            <v>0</v>
          </cell>
        </row>
        <row r="485">
          <cell r="C485" t="b">
            <v>0</v>
          </cell>
        </row>
        <row r="488">
          <cell r="C488" t="b">
            <v>0</v>
          </cell>
        </row>
        <row r="491">
          <cell r="C491" t="b">
            <v>0</v>
          </cell>
        </row>
        <row r="499">
          <cell r="C499" t="str">
            <v>OTIS</v>
          </cell>
        </row>
        <row r="502">
          <cell r="C502" t="b">
            <v>0</v>
          </cell>
        </row>
        <row r="505">
          <cell r="C505" t="b">
            <v>0</v>
          </cell>
        </row>
        <row r="508">
          <cell r="C508" t="b">
            <v>0</v>
          </cell>
        </row>
        <row r="511">
          <cell r="C511" t="b">
            <v>0</v>
          </cell>
        </row>
        <row r="514">
          <cell r="C514" t="b">
            <v>0</v>
          </cell>
        </row>
        <row r="517">
          <cell r="C517" t="b">
            <v>0</v>
          </cell>
        </row>
        <row r="520">
          <cell r="C520" t="b">
            <v>0</v>
          </cell>
        </row>
        <row r="523">
          <cell r="C523" t="b">
            <v>0</v>
          </cell>
        </row>
      </sheetData>
      <sheetData sheetId="2"/>
      <sheetData sheetId="3"/>
      <sheetData sheetId="4">
        <row r="5">
          <cell r="C5">
            <v>5</v>
          </cell>
        </row>
        <row r="10">
          <cell r="D10">
            <v>0</v>
          </cell>
        </row>
        <row r="14">
          <cell r="C14">
            <v>5</v>
          </cell>
        </row>
        <row r="15">
          <cell r="C15">
            <v>5</v>
          </cell>
        </row>
        <row r="17">
          <cell r="D17">
            <v>0</v>
          </cell>
        </row>
        <row r="24">
          <cell r="D24">
            <v>0</v>
          </cell>
        </row>
        <row r="107">
          <cell r="D107">
            <v>0</v>
          </cell>
        </row>
      </sheetData>
      <sheetData sheetId="5">
        <row r="10">
          <cell r="D10">
            <v>2.5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6">
        <row r="10">
          <cell r="D10">
            <v>1.666666666666667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7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8">
        <row r="10">
          <cell r="D10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9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0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1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2">
        <row r="10">
          <cell r="D10">
            <v>0</v>
          </cell>
        </row>
        <row r="17">
          <cell r="D17">
            <v>0</v>
          </cell>
        </row>
        <row r="24">
          <cell r="D24">
            <v>0</v>
          </cell>
        </row>
        <row r="108">
          <cell r="D108">
            <v>0</v>
          </cell>
        </row>
      </sheetData>
      <sheetData sheetId="13">
        <row r="6">
          <cell r="C6">
            <v>5</v>
          </cell>
        </row>
        <row r="11">
          <cell r="C11">
            <v>20</v>
          </cell>
          <cell r="D11">
            <v>0</v>
          </cell>
        </row>
        <row r="15">
          <cell r="C15">
            <v>5</v>
          </cell>
        </row>
        <row r="16">
          <cell r="C16">
            <v>5</v>
          </cell>
        </row>
        <row r="18">
          <cell r="C18">
            <v>15</v>
          </cell>
          <cell r="D18">
            <v>0</v>
          </cell>
        </row>
        <row r="25">
          <cell r="C25">
            <v>10</v>
          </cell>
          <cell r="D25">
            <v>0</v>
          </cell>
        </row>
        <row r="121">
          <cell r="C121">
            <v>55</v>
          </cell>
          <cell r="D121">
            <v>0</v>
          </cell>
        </row>
      </sheetData>
      <sheetData sheetId="14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5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6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7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8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19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0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  <sheetData sheetId="21">
        <row r="11">
          <cell r="D11">
            <v>0</v>
          </cell>
        </row>
        <row r="18">
          <cell r="D18">
            <v>0</v>
          </cell>
        </row>
        <row r="25">
          <cell r="D25">
            <v>0</v>
          </cell>
        </row>
        <row r="121">
          <cell r="D12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"/>
      <sheetName val="DPGF"/>
      <sheetName val="Synth Delais"/>
      <sheetName val="Mod. KONE"/>
      <sheetName val="Mod. OTIS"/>
      <sheetName val="Mod. TKE"/>
      <sheetName val="Mod. ABH"/>
      <sheetName val="Mod. ORONA"/>
    </sheetNames>
    <sheetDataSet>
      <sheetData sheetId="0">
        <row r="58">
          <cell r="AV58" t="str">
            <v>KONE</v>
          </cell>
        </row>
      </sheetData>
      <sheetData sheetId="1" refreshError="1"/>
      <sheetData sheetId="2" refreshError="1"/>
      <sheetData sheetId="3">
        <row r="5">
          <cell r="C5">
            <v>5</v>
          </cell>
        </row>
        <row r="10">
          <cell r="C10">
            <v>20</v>
          </cell>
        </row>
        <row r="16">
          <cell r="C16">
            <v>20</v>
          </cell>
        </row>
        <row r="23">
          <cell r="C23">
            <v>5</v>
          </cell>
        </row>
        <row r="106">
          <cell r="C106">
            <v>55</v>
          </cell>
        </row>
      </sheetData>
      <sheetData sheetId="4">
        <row r="10">
          <cell r="D10">
            <v>0</v>
          </cell>
        </row>
      </sheetData>
      <sheetData sheetId="5">
        <row r="10">
          <cell r="D10">
            <v>0</v>
          </cell>
        </row>
      </sheetData>
      <sheetData sheetId="6">
        <row r="10">
          <cell r="D10">
            <v>0</v>
          </cell>
        </row>
      </sheetData>
      <sheetData sheetId="7">
        <row r="10">
          <cell r="D10">
            <v>0</v>
          </cell>
        </row>
        <row r="16">
          <cell r="D16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DPGF"/>
      <sheetName val="Offre-1"/>
      <sheetName val="Offre-2"/>
      <sheetName val="Offre-3"/>
      <sheetName val="Offre-4"/>
      <sheetName val="Offre-5"/>
      <sheetName val="Synthèse DPGF"/>
      <sheetName val="Synthèse"/>
      <sheetName val="Calculs"/>
      <sheetName val="Modèles de Conclusions"/>
      <sheetName val="Notice &amp; Alertes"/>
    </sheetNames>
    <sheetDataSet>
      <sheetData sheetId="0">
        <row r="34">
          <cell r="C34" t="str">
            <v>Ascenseur 
n° 08215190</v>
          </cell>
          <cell r="D34" t="str">
            <v>-</v>
          </cell>
          <cell r="E34" t="str">
            <v>-</v>
          </cell>
          <cell r="F34" t="str">
            <v>-</v>
          </cell>
          <cell r="G34" t="str">
            <v>-</v>
          </cell>
          <cell r="H34" t="str">
            <v>-</v>
          </cell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  <cell r="S34" t="str">
            <v>-</v>
          </cell>
          <cell r="T34" t="str">
            <v>-</v>
          </cell>
          <cell r="U34" t="str">
            <v>-</v>
          </cell>
          <cell r="V34" t="str">
            <v>-</v>
          </cell>
          <cell r="W34" t="str">
            <v>-</v>
          </cell>
          <cell r="X34" t="str">
            <v>-</v>
          </cell>
        </row>
        <row r="35">
          <cell r="C35" t="str">
            <v>-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</row>
        <row r="36">
          <cell r="C36" t="str">
            <v>X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46">
          <cell r="C46" t="str">
            <v>Elec</v>
          </cell>
        </row>
        <row r="47"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</row>
        <row r="48"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</row>
        <row r="49"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</row>
        <row r="50"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</row>
        <row r="51">
          <cell r="AA51">
            <v>1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</row>
        <row r="52"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</row>
        <row r="53"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</row>
        <row r="54">
          <cell r="AA54">
            <v>1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</row>
        <row r="55"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</row>
        <row r="56"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</row>
        <row r="57"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</row>
        <row r="58"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</row>
        <row r="59"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</row>
        <row r="60"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</row>
        <row r="61"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</row>
        <row r="64">
          <cell r="I64" t="str">
            <v>???</v>
          </cell>
        </row>
        <row r="65">
          <cell r="I65" t="str">
            <v>????</v>
          </cell>
        </row>
        <row r="66">
          <cell r="I66" t="str">
            <v>????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6:B61"/>
  <sheetViews>
    <sheetView showGridLines="0" showRowColHeaders="0" topLeftCell="A52" zoomScaleNormal="100" workbookViewId="0">
      <selection activeCell="N49" sqref="N49"/>
    </sheetView>
  </sheetViews>
  <sheetFormatPr baseColWidth="10" defaultColWidth="11" defaultRowHeight="14.4" x14ac:dyDescent="0.3"/>
  <cols>
    <col min="1" max="4" width="11" style="86"/>
    <col min="5" max="5" width="4.69921875" style="86" customWidth="1"/>
    <col min="6" max="16384" width="11" style="86"/>
  </cols>
  <sheetData>
    <row r="6" spans="2:2" x14ac:dyDescent="0.3">
      <c r="B6" s="85"/>
    </row>
    <row r="7" spans="2:2" x14ac:dyDescent="0.3">
      <c r="B7" s="85"/>
    </row>
    <row r="8" spans="2:2" x14ac:dyDescent="0.3">
      <c r="B8" s="85"/>
    </row>
    <row r="9" spans="2:2" x14ac:dyDescent="0.3">
      <c r="B9" s="87"/>
    </row>
    <row r="10" spans="2:2" x14ac:dyDescent="0.3">
      <c r="B10" s="87"/>
    </row>
    <row r="11" spans="2:2" x14ac:dyDescent="0.3">
      <c r="B11" s="87"/>
    </row>
    <row r="12" spans="2:2" x14ac:dyDescent="0.3">
      <c r="B12" s="87"/>
    </row>
    <row r="13" spans="2:2" x14ac:dyDescent="0.3">
      <c r="B13" s="87"/>
    </row>
    <row r="14" spans="2:2" x14ac:dyDescent="0.3">
      <c r="B14" s="87"/>
    </row>
    <row r="15" spans="2:2" x14ac:dyDescent="0.3">
      <c r="B15" s="87"/>
    </row>
    <row r="16" spans="2:2" x14ac:dyDescent="0.3">
      <c r="B16" s="87"/>
    </row>
    <row r="17" spans="2:2" x14ac:dyDescent="0.3">
      <c r="B17" s="87"/>
    </row>
    <row r="18" spans="2:2" x14ac:dyDescent="0.3">
      <c r="B18" s="87"/>
    </row>
    <row r="20" spans="2:2" x14ac:dyDescent="0.3">
      <c r="B20" s="87"/>
    </row>
    <row r="21" spans="2:2" x14ac:dyDescent="0.3">
      <c r="B21" s="87"/>
    </row>
    <row r="22" spans="2:2" x14ac:dyDescent="0.3">
      <c r="B22" s="87"/>
    </row>
    <row r="23" spans="2:2" x14ac:dyDescent="0.3">
      <c r="B23" s="87"/>
    </row>
    <row r="24" spans="2:2" x14ac:dyDescent="0.3">
      <c r="B24" s="87"/>
    </row>
    <row r="25" spans="2:2" x14ac:dyDescent="0.3">
      <c r="B25" s="87"/>
    </row>
    <row r="26" spans="2:2" x14ac:dyDescent="0.3">
      <c r="B26" s="87"/>
    </row>
    <row r="27" spans="2:2" x14ac:dyDescent="0.3">
      <c r="B27" s="87"/>
    </row>
    <row r="28" spans="2:2" x14ac:dyDescent="0.3">
      <c r="B28" s="87"/>
    </row>
    <row r="29" spans="2:2" x14ac:dyDescent="0.3">
      <c r="B29" s="87"/>
    </row>
    <row r="30" spans="2:2" x14ac:dyDescent="0.3">
      <c r="B30" s="87"/>
    </row>
    <row r="31" spans="2:2" x14ac:dyDescent="0.3">
      <c r="B31" s="87"/>
    </row>
    <row r="32" spans="2:2" x14ac:dyDescent="0.3">
      <c r="B32" s="87"/>
    </row>
    <row r="33" spans="2:2" x14ac:dyDescent="0.3">
      <c r="B33" s="87"/>
    </row>
    <row r="34" spans="2:2" x14ac:dyDescent="0.3">
      <c r="B34" s="87"/>
    </row>
    <row r="35" spans="2:2" x14ac:dyDescent="0.3">
      <c r="B35" s="87"/>
    </row>
    <row r="36" spans="2:2" x14ac:dyDescent="0.3">
      <c r="B36" s="87"/>
    </row>
    <row r="37" spans="2:2" x14ac:dyDescent="0.3">
      <c r="B37" s="87"/>
    </row>
    <row r="38" spans="2:2" x14ac:dyDescent="0.3">
      <c r="B38" s="87"/>
    </row>
    <row r="39" spans="2:2" x14ac:dyDescent="0.3">
      <c r="B39" s="87"/>
    </row>
    <row r="40" spans="2:2" x14ac:dyDescent="0.3">
      <c r="B40" s="87"/>
    </row>
    <row r="41" spans="2:2" x14ac:dyDescent="0.3">
      <c r="B41" s="87"/>
    </row>
    <row r="42" spans="2:2" x14ac:dyDescent="0.3">
      <c r="B42" s="87"/>
    </row>
    <row r="43" spans="2:2" x14ac:dyDescent="0.3">
      <c r="B43" s="87"/>
    </row>
    <row r="44" spans="2:2" x14ac:dyDescent="0.3">
      <c r="B44" s="87"/>
    </row>
    <row r="45" spans="2:2" x14ac:dyDescent="0.3">
      <c r="B45" s="87"/>
    </row>
    <row r="46" spans="2:2" x14ac:dyDescent="0.3">
      <c r="B46" s="87"/>
    </row>
    <row r="47" spans="2:2" x14ac:dyDescent="0.3">
      <c r="B47" s="87"/>
    </row>
    <row r="48" spans="2:2" x14ac:dyDescent="0.3">
      <c r="B48" s="87"/>
    </row>
    <row r="49" spans="2:2" x14ac:dyDescent="0.3">
      <c r="B49" s="87"/>
    </row>
    <row r="50" spans="2:2" x14ac:dyDescent="0.3">
      <c r="B50" s="87"/>
    </row>
    <row r="51" spans="2:2" x14ac:dyDescent="0.3">
      <c r="B51" s="87"/>
    </row>
    <row r="52" spans="2:2" x14ac:dyDescent="0.3">
      <c r="B52" s="87"/>
    </row>
    <row r="53" spans="2:2" x14ac:dyDescent="0.3">
      <c r="B53" s="87"/>
    </row>
    <row r="54" spans="2:2" x14ac:dyDescent="0.3">
      <c r="B54" s="87"/>
    </row>
    <row r="55" spans="2:2" x14ac:dyDescent="0.3">
      <c r="B55" s="87"/>
    </row>
    <row r="56" spans="2:2" x14ac:dyDescent="0.3">
      <c r="B56" s="87"/>
    </row>
    <row r="57" spans="2:2" x14ac:dyDescent="0.3">
      <c r="B57" s="87"/>
    </row>
    <row r="58" spans="2:2" x14ac:dyDescent="0.3">
      <c r="B58" s="87"/>
    </row>
    <row r="59" spans="2:2" x14ac:dyDescent="0.3">
      <c r="B59" s="87"/>
    </row>
    <row r="60" spans="2:2" x14ac:dyDescent="0.3">
      <c r="B60" s="87"/>
    </row>
    <row r="61" spans="2:2" x14ac:dyDescent="0.3">
      <c r="B61" s="87"/>
    </row>
  </sheetData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1010F-5F18-47D6-B9CB-0D3DC77236DC}">
  <sheetPr codeName="Feuil2"/>
  <dimension ref="A1:AS216"/>
  <sheetViews>
    <sheetView tabSelected="1" zoomScaleNormal="100" zoomScaleSheetLayoutView="100" workbookViewId="0">
      <pane xSplit="1" ySplit="17" topLeftCell="B150" activePane="bottomRight" state="frozen"/>
      <selection activeCell="C245" sqref="C245:F245"/>
      <selection pane="topRight" activeCell="C245" sqref="C245:F245"/>
      <selection pane="bottomLeft" activeCell="C245" sqref="C245:F245"/>
      <selection pane="bottomRight" activeCell="B46" sqref="B46:W46"/>
    </sheetView>
  </sheetViews>
  <sheetFormatPr baseColWidth="10" defaultColWidth="11" defaultRowHeight="16.8" x14ac:dyDescent="0.4"/>
  <cols>
    <col min="1" max="1" width="53.59765625" style="8" customWidth="1"/>
    <col min="2" max="2" width="25.19921875" style="84" customWidth="1"/>
    <col min="3" max="23" width="7.19921875" style="84" hidden="1" customWidth="1"/>
    <col min="24" max="24" width="46" style="84" bestFit="1" customWidth="1"/>
    <col min="25" max="29" width="3.3984375" style="152" hidden="1" customWidth="1"/>
    <col min="30" max="45" width="3.3984375" style="8" hidden="1" customWidth="1"/>
    <col min="46" max="16384" width="11" style="8"/>
  </cols>
  <sheetData>
    <row r="1" spans="1:45" s="4" customFormat="1" ht="21" hidden="1" customHeight="1" thickBot="1" x14ac:dyDescent="0.45">
      <c r="A1" s="1" t="s">
        <v>0</v>
      </c>
      <c r="B1" s="2">
        <f>IF([5]Paramètres!C35="X",IF(B$16&lt;&gt;"-",1,0),0)</f>
        <v>0</v>
      </c>
      <c r="C1" s="2">
        <f>IF([5]Paramètres!D35="X",IF(C16&lt;&gt;"-",1,0),0)</f>
        <v>0</v>
      </c>
      <c r="D1" s="2">
        <f>IF([5]Paramètres!E35="X",IF(D16&lt;&gt;"-",1,0),0)</f>
        <v>0</v>
      </c>
      <c r="E1" s="2">
        <f>IF([5]Paramètres!F35="X",IF(E16&lt;&gt;"-",1,0),0)</f>
        <v>0</v>
      </c>
      <c r="F1" s="2">
        <f>IF([5]Paramètres!G35="X",IF(F16&lt;&gt;"-",1,0),0)</f>
        <v>0</v>
      </c>
      <c r="G1" s="2">
        <f>IF([5]Paramètres!H35="X",IF(G16&lt;&gt;"-",1,0),0)</f>
        <v>0</v>
      </c>
      <c r="H1" s="2">
        <f>IF([5]Paramètres!I35="X",IF(H16&lt;&gt;"-",1,0),0)</f>
        <v>0</v>
      </c>
      <c r="I1" s="2">
        <f>IF([5]Paramètres!J35="X",IF(I16&lt;&gt;"-",1,0),0)</f>
        <v>0</v>
      </c>
      <c r="J1" s="2">
        <f>IF([5]Paramètres!K35="X",IF(J16&lt;&gt;"-",1,0),0)</f>
        <v>0</v>
      </c>
      <c r="K1" s="2">
        <f>IF([5]Paramètres!L35="X",IF(K16&lt;&gt;"-",1,0),0)</f>
        <v>0</v>
      </c>
      <c r="L1" s="2">
        <f>IF([5]Paramètres!M35="X",IF(L16&lt;&gt;"-",1,0),0)</f>
        <v>0</v>
      </c>
      <c r="M1" s="2">
        <f>IF([5]Paramètres!N35="X",IF(M16&lt;&gt;"-",1,0),0)</f>
        <v>0</v>
      </c>
      <c r="N1" s="2">
        <f>IF([5]Paramètres!O35="X",IF(N16&lt;&gt;"-",1,0),0)</f>
        <v>0</v>
      </c>
      <c r="O1" s="2">
        <f>IF([5]Paramètres!P35="X",IF(O16&lt;&gt;"-",1,0),0)</f>
        <v>0</v>
      </c>
      <c r="P1" s="2">
        <f>IF([5]Paramètres!Q35="X",IF(P16&lt;&gt;"-",1,0),0)</f>
        <v>0</v>
      </c>
      <c r="Q1" s="2">
        <f>IF([5]Paramètres!R35="X",IF(Q16&lt;&gt;"-",1,0),0)</f>
        <v>0</v>
      </c>
      <c r="R1" s="2">
        <f>IF([5]Paramètres!S35="X",IF(R16&lt;&gt;"-",1,0),0)</f>
        <v>0</v>
      </c>
      <c r="S1" s="2">
        <f>IF([5]Paramètres!T35="X",IF(S16&lt;&gt;"-",1,0),0)</f>
        <v>0</v>
      </c>
      <c r="T1" s="2">
        <f>IF([5]Paramètres!U35="X",IF(T16&lt;&gt;"-",1,0),0)</f>
        <v>0</v>
      </c>
      <c r="U1" s="2">
        <f>IF([5]Paramètres!V35="X",IF(U16&lt;&gt;"-",1,0),0)</f>
        <v>0</v>
      </c>
      <c r="V1" s="2">
        <f>IF([5]Paramètres!W35="X",IF(V16&lt;&gt;"-",1,0),0)</f>
        <v>0</v>
      </c>
      <c r="W1" s="2">
        <f>IF([5]Paramètres!X35="X",IF(W16&lt;&gt;"-",1,0),0)</f>
        <v>0</v>
      </c>
      <c r="X1" s="3" t="s">
        <v>1</v>
      </c>
      <c r="Y1" s="105"/>
      <c r="Z1" s="105"/>
      <c r="AA1" s="105"/>
      <c r="AB1" s="105"/>
      <c r="AC1" s="105"/>
    </row>
    <row r="2" spans="1:45" s="4" customFormat="1" ht="21" hidden="1" customHeight="1" x14ac:dyDescent="0.4">
      <c r="A2" s="1" t="s">
        <v>2</v>
      </c>
      <c r="B2" s="2">
        <f>IF([5]Paramètres!C36="X",IF(B$16&lt;&gt;"-",1,0),0)</f>
        <v>1</v>
      </c>
      <c r="C2" s="2">
        <f>IF([5]Paramètres!D36="X",IF(C$16&lt;&gt;"-",1,0),0)</f>
        <v>0</v>
      </c>
      <c r="D2" s="2">
        <f>IF([5]Paramètres!E36="X",IF(D$16&lt;&gt;"-",1,0),0)</f>
        <v>0</v>
      </c>
      <c r="E2" s="2">
        <f>IF([5]Paramètres!F36="X",IF(E$16&lt;&gt;"-",1,0),0)</f>
        <v>0</v>
      </c>
      <c r="F2" s="2">
        <f>IF([5]Paramètres!G36="X",IF(F$16&lt;&gt;"-",1,0),0)</f>
        <v>0</v>
      </c>
      <c r="G2" s="2">
        <f>IF([5]Paramètres!H36="X",IF(G$16&lt;&gt;"-",1,0),0)</f>
        <v>0</v>
      </c>
      <c r="H2" s="2">
        <f>IF([5]Paramètres!I36="X",IF(H$16&lt;&gt;"-",1,0),0)</f>
        <v>0</v>
      </c>
      <c r="I2" s="2">
        <f>IF([5]Paramètres!J36="X",IF(I$16&lt;&gt;"-",1,0),0)</f>
        <v>0</v>
      </c>
      <c r="J2" s="2">
        <f>IF([5]Paramètres!K36="X",IF(J$16&lt;&gt;"-",1,0),0)</f>
        <v>0</v>
      </c>
      <c r="K2" s="2">
        <f>IF([5]Paramètres!L36="X",IF(K$16&lt;&gt;"-",1,0),0)</f>
        <v>0</v>
      </c>
      <c r="L2" s="2">
        <f>IF([5]Paramètres!M36="X",IF(L$16&lt;&gt;"-",1,0),0)</f>
        <v>0</v>
      </c>
      <c r="M2" s="2">
        <f>IF([5]Paramètres!N36="X",IF(M$16&lt;&gt;"-",1,0),0)</f>
        <v>0</v>
      </c>
      <c r="N2" s="2">
        <f>IF([5]Paramètres!O36="X",IF(N$16&lt;&gt;"-",1,0),0)</f>
        <v>0</v>
      </c>
      <c r="O2" s="2">
        <f>IF([5]Paramètres!P36="X",IF(O$16&lt;&gt;"-",1,0),0)</f>
        <v>0</v>
      </c>
      <c r="P2" s="2">
        <f>IF([5]Paramètres!Q36="X",IF(P$16&lt;&gt;"-",1,0),0)</f>
        <v>0</v>
      </c>
      <c r="Q2" s="2">
        <f>IF([5]Paramètres!R36="X",IF(Q$16&lt;&gt;"-",1,0),0)</f>
        <v>0</v>
      </c>
      <c r="R2" s="2">
        <f>IF([5]Paramètres!S36="X",IF(R$16&lt;&gt;"-",1,0),0)</f>
        <v>0</v>
      </c>
      <c r="S2" s="2">
        <f>IF([5]Paramètres!T36="X",IF(S$16&lt;&gt;"-",1,0),0)</f>
        <v>0</v>
      </c>
      <c r="T2" s="2">
        <f>IF([5]Paramètres!U36="X",IF(T$16&lt;&gt;"-",1,0),0)</f>
        <v>0</v>
      </c>
      <c r="U2" s="2">
        <f>IF([5]Paramètres!V36="X",IF(U$16&lt;&gt;"-",1,0),0)</f>
        <v>0</v>
      </c>
      <c r="V2" s="2">
        <f>IF([5]Paramètres!W36="X",IF(V$16&lt;&gt;"-",1,0),0)</f>
        <v>0</v>
      </c>
      <c r="W2" s="2">
        <f>IF([5]Paramètres!X36="X",IF(W$16&lt;&gt;"-",1,0),0)</f>
        <v>0</v>
      </c>
      <c r="X2" s="90">
        <f>COUNTIF(B10:W10,"Elec")</f>
        <v>1</v>
      </c>
      <c r="Y2" s="105"/>
      <c r="Z2" s="105"/>
      <c r="AA2" s="105"/>
      <c r="AB2" s="105"/>
      <c r="AC2" s="105"/>
    </row>
    <row r="3" spans="1:45" s="4" customFormat="1" ht="21" hidden="1" customHeight="1" x14ac:dyDescent="0.4">
      <c r="A3" s="1" t="s">
        <v>3</v>
      </c>
      <c r="B3" s="2">
        <f>IF(B$1&gt;0,IF([5]Paramètres!C38="X",1,0),0)</f>
        <v>0</v>
      </c>
      <c r="C3" s="2">
        <f>IF(C$1&gt;0,IF([5]Paramètres!D38="X",1,0),0)</f>
        <v>0</v>
      </c>
      <c r="D3" s="2">
        <f>IF(D$1&gt;0,IF([5]Paramètres!E38="X",1,0),0)</f>
        <v>0</v>
      </c>
      <c r="E3" s="2">
        <f>IF(E$1&gt;0,IF([5]Paramètres!F38="X",1,0),0)</f>
        <v>0</v>
      </c>
      <c r="F3" s="2">
        <f>IF(F$1&gt;0,IF([5]Paramètres!G38="X",1,0),0)</f>
        <v>0</v>
      </c>
      <c r="G3" s="2">
        <f>IF(G$1&gt;0,IF([5]Paramètres!H38="X",1,0),0)</f>
        <v>0</v>
      </c>
      <c r="H3" s="2">
        <f>IF(H$1&gt;0,IF([5]Paramètres!I38="X",1,0),0)</f>
        <v>0</v>
      </c>
      <c r="I3" s="2">
        <f>IF(I$1&gt;0,IF([5]Paramètres!J38="X",1,0),0)</f>
        <v>0</v>
      </c>
      <c r="J3" s="2">
        <f>IF(J$1&gt;0,IF([5]Paramètres!K38="X",1,0),0)</f>
        <v>0</v>
      </c>
      <c r="K3" s="2">
        <f>IF(K$1&gt;0,IF([5]Paramètres!L38="X",1,0),0)</f>
        <v>0</v>
      </c>
      <c r="L3" s="2">
        <f>IF(L$1&gt;0,IF([5]Paramètres!M38="X",1,0),0)</f>
        <v>0</v>
      </c>
      <c r="M3" s="2">
        <f>IF(M$1&gt;0,IF([5]Paramètres!N38="X",1,0),0)</f>
        <v>0</v>
      </c>
      <c r="N3" s="2">
        <f>IF(N$1&gt;0,IF([5]Paramètres!O38="X",1,0),0)</f>
        <v>0</v>
      </c>
      <c r="O3" s="2">
        <f>IF(O$1&gt;0,IF([5]Paramètres!P38="X",1,0),0)</f>
        <v>0</v>
      </c>
      <c r="P3" s="2">
        <f>IF(P$1&gt;0,IF([5]Paramètres!Q38="X",1,0),0)</f>
        <v>0</v>
      </c>
      <c r="Q3" s="2">
        <f>IF(Q$1&gt;0,IF([5]Paramètres!R38="X",1,0),0)</f>
        <v>0</v>
      </c>
      <c r="R3" s="2">
        <f>IF(R$1&gt;0,IF([5]Paramètres!S38="X",1,0),0)</f>
        <v>0</v>
      </c>
      <c r="S3" s="2">
        <f>IF(S$1&gt;0,IF([5]Paramètres!T38="X",1,0),0)</f>
        <v>0</v>
      </c>
      <c r="T3" s="2">
        <f>IF(T$1&gt;0,IF([5]Paramètres!U38="X",1,0),0)</f>
        <v>0</v>
      </c>
      <c r="U3" s="2">
        <f>IF(U$1&gt;0,IF([5]Paramètres!V38="X",1,0),0)</f>
        <v>0</v>
      </c>
      <c r="V3" s="2">
        <f>IF(V$1&gt;0,IF([5]Paramètres!W38="X",1,0),0)</f>
        <v>0</v>
      </c>
      <c r="W3" s="2">
        <f>IF(W$1&gt;0,IF([5]Paramètres!X38="X",1,0),0)</f>
        <v>0</v>
      </c>
      <c r="X3" s="5"/>
      <c r="Y3" s="105"/>
      <c r="Z3" s="105"/>
      <c r="AA3" s="105"/>
      <c r="AB3" s="105"/>
      <c r="AC3" s="105"/>
    </row>
    <row r="4" spans="1:45" s="4" customFormat="1" ht="21" hidden="1" customHeight="1" x14ac:dyDescent="0.4">
      <c r="A4" s="1" t="s">
        <v>4</v>
      </c>
      <c r="B4" s="2">
        <f>IF(B$1&gt;0,IF([5]Paramètres!C39="X",1,0),0)</f>
        <v>0</v>
      </c>
      <c r="C4" s="2">
        <f>IF(C$1&gt;0,IF([5]Paramètres!D39="X",1,0),0)</f>
        <v>0</v>
      </c>
      <c r="D4" s="2">
        <f>IF(D$1&gt;0,IF([5]Paramètres!E39="X",1,0),0)</f>
        <v>0</v>
      </c>
      <c r="E4" s="2">
        <f>IF(E$1&gt;0,IF([5]Paramètres!F39="X",1,0),0)</f>
        <v>0</v>
      </c>
      <c r="F4" s="2">
        <f>IF(F$1&gt;0,IF([5]Paramètres!G39="X",1,0),0)</f>
        <v>0</v>
      </c>
      <c r="G4" s="2">
        <f>IF(G$1&gt;0,IF([5]Paramètres!H39="X",1,0),0)</f>
        <v>0</v>
      </c>
      <c r="H4" s="2">
        <f>IF(H$1&gt;0,IF([5]Paramètres!I39="X",1,0),0)</f>
        <v>0</v>
      </c>
      <c r="I4" s="2">
        <f>IF(I$1&gt;0,IF([5]Paramètres!J39="X",1,0),0)</f>
        <v>0</v>
      </c>
      <c r="J4" s="2">
        <f>IF(J$1&gt;0,IF([5]Paramètres!K39="X",1,0),0)</f>
        <v>0</v>
      </c>
      <c r="K4" s="2">
        <f>IF(K$1&gt;0,IF([5]Paramètres!L39="X",1,0),0)</f>
        <v>0</v>
      </c>
      <c r="L4" s="2">
        <f>IF(L$1&gt;0,IF([5]Paramètres!M39="X",1,0),0)</f>
        <v>0</v>
      </c>
      <c r="M4" s="2">
        <f>IF(M$1&gt;0,IF([5]Paramètres!N39="X",1,0),0)</f>
        <v>0</v>
      </c>
      <c r="N4" s="2">
        <f>IF(N$1&gt;0,IF([5]Paramètres!O39="X",1,0),0)</f>
        <v>0</v>
      </c>
      <c r="O4" s="2">
        <f>IF(O$1&gt;0,IF([5]Paramètres!P39="X",1,0),0)</f>
        <v>0</v>
      </c>
      <c r="P4" s="2">
        <f>IF(P$1&gt;0,IF([5]Paramètres!Q39="X",1,0),0)</f>
        <v>0</v>
      </c>
      <c r="Q4" s="2">
        <f>IF(Q$1&gt;0,IF([5]Paramètres!R39="X",1,0),0)</f>
        <v>0</v>
      </c>
      <c r="R4" s="2">
        <f>IF(R$1&gt;0,IF([5]Paramètres!S39="X",1,0),0)</f>
        <v>0</v>
      </c>
      <c r="S4" s="2">
        <f>IF(S$1&gt;0,IF([5]Paramètres!T39="X",1,0),0)</f>
        <v>0</v>
      </c>
      <c r="T4" s="2">
        <f>IF(T$1&gt;0,IF([5]Paramètres!U39="X",1,0),0)</f>
        <v>0</v>
      </c>
      <c r="U4" s="2">
        <f>IF(U$1&gt;0,IF([5]Paramètres!V39="X",1,0),0)</f>
        <v>0</v>
      </c>
      <c r="V4" s="2">
        <f>IF(V$1&gt;0,IF([5]Paramètres!W39="X",1,0),0)</f>
        <v>0</v>
      </c>
      <c r="W4" s="2">
        <f>IF(W$1&gt;0,IF([5]Paramètres!X39="X",1,0),0)</f>
        <v>0</v>
      </c>
      <c r="X4" s="5"/>
      <c r="Y4" s="105"/>
      <c r="Z4" s="105"/>
      <c r="AA4" s="105"/>
      <c r="AB4" s="105"/>
      <c r="AC4" s="105"/>
    </row>
    <row r="5" spans="1:45" s="4" customFormat="1" ht="21" hidden="1" customHeight="1" x14ac:dyDescent="0.4">
      <c r="A5" s="1" t="s">
        <v>5</v>
      </c>
      <c r="B5" s="2">
        <f>IF(B$1&gt;0,IF([5]Paramètres!C40="X",1,0),0)</f>
        <v>0</v>
      </c>
      <c r="C5" s="2">
        <f>IF(C$1&gt;0,IF([5]Paramètres!D40="X",1,0),0)</f>
        <v>0</v>
      </c>
      <c r="D5" s="2">
        <f>IF(D$1&gt;0,IF([5]Paramètres!E40="X",1,0),0)</f>
        <v>0</v>
      </c>
      <c r="E5" s="2">
        <f>IF(E$1&gt;0,IF([5]Paramètres!F40="X",1,0),0)</f>
        <v>0</v>
      </c>
      <c r="F5" s="2">
        <f>IF(F$1&gt;0,IF([5]Paramètres!G40="X",1,0),0)</f>
        <v>0</v>
      </c>
      <c r="G5" s="2">
        <f>IF(G$1&gt;0,IF([5]Paramètres!H40="X",1,0),0)</f>
        <v>0</v>
      </c>
      <c r="H5" s="2">
        <f>IF(H$1&gt;0,IF([5]Paramètres!I40="X",1,0),0)</f>
        <v>0</v>
      </c>
      <c r="I5" s="2">
        <f>IF(I$1&gt;0,IF([5]Paramètres!J40="X",1,0),0)</f>
        <v>0</v>
      </c>
      <c r="J5" s="2">
        <f>IF(J$1&gt;0,IF([5]Paramètres!K40="X",1,0),0)</f>
        <v>0</v>
      </c>
      <c r="K5" s="2">
        <f>IF(K$1&gt;0,IF([5]Paramètres!L40="X",1,0),0)</f>
        <v>0</v>
      </c>
      <c r="L5" s="2">
        <f>IF(L$1&gt;0,IF([5]Paramètres!M40="X",1,0),0)</f>
        <v>0</v>
      </c>
      <c r="M5" s="2">
        <f>IF(M$1&gt;0,IF([5]Paramètres!N40="X",1,0),0)</f>
        <v>0</v>
      </c>
      <c r="N5" s="2">
        <f>IF(N$1&gt;0,IF([5]Paramètres!O40="X",1,0),0)</f>
        <v>0</v>
      </c>
      <c r="O5" s="2">
        <f>IF(O$1&gt;0,IF([5]Paramètres!P40="X",1,0),0)</f>
        <v>0</v>
      </c>
      <c r="P5" s="2">
        <f>IF(P$1&gt;0,IF([5]Paramètres!Q40="X",1,0),0)</f>
        <v>0</v>
      </c>
      <c r="Q5" s="2">
        <f>IF(Q$1&gt;0,IF([5]Paramètres!R40="X",1,0),0)</f>
        <v>0</v>
      </c>
      <c r="R5" s="2">
        <f>IF(R$1&gt;0,IF([5]Paramètres!S40="X",1,0),0)</f>
        <v>0</v>
      </c>
      <c r="S5" s="2">
        <f>IF(S$1&gt;0,IF([5]Paramètres!T40="X",1,0),0)</f>
        <v>0</v>
      </c>
      <c r="T5" s="2">
        <f>IF(T$1&gt;0,IF([5]Paramètres!U40="X",1,0),0)</f>
        <v>0</v>
      </c>
      <c r="U5" s="2">
        <f>IF(U$1&gt;0,IF([5]Paramètres!V40="X",1,0),0)</f>
        <v>0</v>
      </c>
      <c r="V5" s="2">
        <f>IF(V$1&gt;0,IF([5]Paramètres!W40="X",1,0),0)</f>
        <v>0</v>
      </c>
      <c r="W5" s="2">
        <f>IF(W$1&gt;0,IF([5]Paramètres!X40="X",1,0),0)</f>
        <v>0</v>
      </c>
      <c r="X5" s="5"/>
      <c r="Y5" s="105"/>
      <c r="Z5" s="105"/>
      <c r="AA5" s="105"/>
      <c r="AB5" s="105"/>
      <c r="AC5" s="105"/>
    </row>
    <row r="6" spans="1:45" s="4" customFormat="1" ht="21" hidden="1" customHeight="1" x14ac:dyDescent="0.4">
      <c r="A6" s="1" t="s">
        <v>6</v>
      </c>
      <c r="B6" s="2">
        <f>IF(B$1&gt;0,IF([5]Paramètres!C41="X",1,0),0)</f>
        <v>0</v>
      </c>
      <c r="C6" s="2">
        <f>IF(C$1&gt;0,IF([5]Paramètres!D41="X",1,0),0)</f>
        <v>0</v>
      </c>
      <c r="D6" s="2">
        <f>IF(D$1&gt;0,IF([5]Paramètres!E41="X",1,0),0)</f>
        <v>0</v>
      </c>
      <c r="E6" s="2">
        <f>IF(E$1&gt;0,IF([5]Paramètres!F41="X",1,0),0)</f>
        <v>0</v>
      </c>
      <c r="F6" s="2">
        <f>IF(F$1&gt;0,IF([5]Paramètres!G41="X",1,0),0)</f>
        <v>0</v>
      </c>
      <c r="G6" s="2">
        <f>IF(G$1&gt;0,IF([5]Paramètres!H41="X",1,0),0)</f>
        <v>0</v>
      </c>
      <c r="H6" s="2">
        <f>IF(H$1&gt;0,IF([5]Paramètres!I41="X",1,0),0)</f>
        <v>0</v>
      </c>
      <c r="I6" s="2">
        <f>IF(I$1&gt;0,IF([5]Paramètres!J41="X",1,0),0)</f>
        <v>0</v>
      </c>
      <c r="J6" s="2">
        <f>IF(J$1&gt;0,IF([5]Paramètres!K41="X",1,0),0)</f>
        <v>0</v>
      </c>
      <c r="K6" s="2">
        <f>IF(K$1&gt;0,IF([5]Paramètres!L41="X",1,0),0)</f>
        <v>0</v>
      </c>
      <c r="L6" s="2">
        <f>IF(L$1&gt;0,IF([5]Paramètres!M41="X",1,0),0)</f>
        <v>0</v>
      </c>
      <c r="M6" s="2">
        <f>IF(M$1&gt;0,IF([5]Paramètres!N41="X",1,0),0)</f>
        <v>0</v>
      </c>
      <c r="N6" s="2">
        <f>IF(N$1&gt;0,IF([5]Paramètres!O41="X",1,0),0)</f>
        <v>0</v>
      </c>
      <c r="O6" s="2">
        <f>IF(O$1&gt;0,IF([5]Paramètres!P41="X",1,0),0)</f>
        <v>0</v>
      </c>
      <c r="P6" s="2">
        <f>IF(P$1&gt;0,IF([5]Paramètres!Q41="X",1,0),0)</f>
        <v>0</v>
      </c>
      <c r="Q6" s="2">
        <f>IF(Q$1&gt;0,IF([5]Paramètres!R41="X",1,0),0)</f>
        <v>0</v>
      </c>
      <c r="R6" s="2">
        <f>IF(R$1&gt;0,IF([5]Paramètres!S41="X",1,0),0)</f>
        <v>0</v>
      </c>
      <c r="S6" s="2">
        <f>IF(S$1&gt;0,IF([5]Paramètres!T41="X",1,0),0)</f>
        <v>0</v>
      </c>
      <c r="T6" s="2">
        <f>IF(T$1&gt;0,IF([5]Paramètres!U41="X",1,0),0)</f>
        <v>0</v>
      </c>
      <c r="U6" s="2">
        <f>IF(U$1&gt;0,IF([5]Paramètres!V41="X",1,0),0)</f>
        <v>0</v>
      </c>
      <c r="V6" s="2">
        <f>IF(V$1&gt;0,IF([5]Paramètres!W41="X",1,0),0)</f>
        <v>0</v>
      </c>
      <c r="W6" s="2">
        <f>IF(W$1&gt;0,IF([5]Paramètres!X41="X",1,0),0)</f>
        <v>0</v>
      </c>
      <c r="X6" s="5"/>
      <c r="Y6" s="105"/>
      <c r="Z6" s="105"/>
      <c r="AA6" s="105"/>
      <c r="AB6" s="105"/>
      <c r="AC6" s="105"/>
    </row>
    <row r="7" spans="1:45" s="4" customFormat="1" ht="21" hidden="1" customHeight="1" x14ac:dyDescent="0.4">
      <c r="A7" s="1" t="s">
        <v>7</v>
      </c>
      <c r="B7" s="2">
        <f>IF(B$1&gt;0,IF([5]Paramètres!C42="X",1,0),0)</f>
        <v>0</v>
      </c>
      <c r="C7" s="2">
        <f>IF(C$1&gt;0,IF([5]Paramètres!D42="X",1,0),0)</f>
        <v>0</v>
      </c>
      <c r="D7" s="2">
        <f>IF(D$1&gt;0,IF([5]Paramètres!E42="X",1,0),0)</f>
        <v>0</v>
      </c>
      <c r="E7" s="2">
        <f>IF(E$1&gt;0,IF([5]Paramètres!F42="X",1,0),0)</f>
        <v>0</v>
      </c>
      <c r="F7" s="2">
        <f>IF(F$1&gt;0,IF([5]Paramètres!G42="X",1,0),0)</f>
        <v>0</v>
      </c>
      <c r="G7" s="2">
        <f>IF(G$1&gt;0,IF([5]Paramètres!H42="X",1,0),0)</f>
        <v>0</v>
      </c>
      <c r="H7" s="2">
        <f>IF(H$1&gt;0,IF([5]Paramètres!I42="X",1,0),0)</f>
        <v>0</v>
      </c>
      <c r="I7" s="2">
        <f>IF(I$1&gt;0,IF([5]Paramètres!J42="X",1,0),0)</f>
        <v>0</v>
      </c>
      <c r="J7" s="2">
        <f>IF(J$1&gt;0,IF([5]Paramètres!K42="X",1,0),0)</f>
        <v>0</v>
      </c>
      <c r="K7" s="2">
        <f>IF(K$1&gt;0,IF([5]Paramètres!L42="X",1,0),0)</f>
        <v>0</v>
      </c>
      <c r="L7" s="2">
        <f>IF(L$1&gt;0,IF([5]Paramètres!M42="X",1,0),0)</f>
        <v>0</v>
      </c>
      <c r="M7" s="2">
        <f>IF(M$1&gt;0,IF([5]Paramètres!N42="X",1,0),0)</f>
        <v>0</v>
      </c>
      <c r="N7" s="2">
        <f>IF(N$1&gt;0,IF([5]Paramètres!O42="X",1,0),0)</f>
        <v>0</v>
      </c>
      <c r="O7" s="2">
        <f>IF(O$1&gt;0,IF([5]Paramètres!P42="X",1,0),0)</f>
        <v>0</v>
      </c>
      <c r="P7" s="2">
        <f>IF(P$1&gt;0,IF([5]Paramètres!Q42="X",1,0),0)</f>
        <v>0</v>
      </c>
      <c r="Q7" s="2">
        <f>IF(Q$1&gt;0,IF([5]Paramètres!R42="X",1,0),0)</f>
        <v>0</v>
      </c>
      <c r="R7" s="2">
        <f>IF(R$1&gt;0,IF([5]Paramètres!S42="X",1,0),0)</f>
        <v>0</v>
      </c>
      <c r="S7" s="2">
        <f>IF(S$1&gt;0,IF([5]Paramètres!T42="X",1,0),0)</f>
        <v>0</v>
      </c>
      <c r="T7" s="2">
        <f>IF(T$1&gt;0,IF([5]Paramètres!U42="X",1,0),0)</f>
        <v>0</v>
      </c>
      <c r="U7" s="2">
        <f>IF(U$1&gt;0,IF([5]Paramètres!V42="X",1,0),0)</f>
        <v>0</v>
      </c>
      <c r="V7" s="2">
        <f>IF(V$1&gt;0,IF([5]Paramètres!W42="X",1,0),0)</f>
        <v>0</v>
      </c>
      <c r="W7" s="2">
        <f>IF(W$1&gt;0,IF([5]Paramètres!X42="X",1,0),0)</f>
        <v>0</v>
      </c>
      <c r="X7" s="5"/>
      <c r="Y7" s="105"/>
      <c r="Z7" s="105"/>
      <c r="AA7" s="105"/>
      <c r="AB7" s="105"/>
      <c r="AC7" s="105"/>
    </row>
    <row r="8" spans="1:45" s="4" customFormat="1" ht="21" hidden="1" customHeight="1" x14ac:dyDescent="0.4">
      <c r="A8" s="1" t="s">
        <v>8</v>
      </c>
      <c r="B8" s="2">
        <f>IF(B$1&gt;0,IF([5]Paramètres!C43="X",1,0),0)</f>
        <v>0</v>
      </c>
      <c r="C8" s="2">
        <f>IF(C$1&gt;0,IF([5]Paramètres!D43="X",1,0),0)</f>
        <v>0</v>
      </c>
      <c r="D8" s="2">
        <f>IF(D$1&gt;0,IF([5]Paramètres!E43="X",1,0),0)</f>
        <v>0</v>
      </c>
      <c r="E8" s="2">
        <f>IF(E$1&gt;0,IF([5]Paramètres!F43="X",1,0),0)</f>
        <v>0</v>
      </c>
      <c r="F8" s="2">
        <f>IF(F$1&gt;0,IF([5]Paramètres!G43="X",1,0),0)</f>
        <v>0</v>
      </c>
      <c r="G8" s="2">
        <f>IF(G$1&gt;0,IF([5]Paramètres!H43="X",1,0),0)</f>
        <v>0</v>
      </c>
      <c r="H8" s="2">
        <f>IF(H$1&gt;0,IF([5]Paramètres!I43="X",1,0),0)</f>
        <v>0</v>
      </c>
      <c r="I8" s="2">
        <f>IF(I$1&gt;0,IF([5]Paramètres!J43="X",1,0),0)</f>
        <v>0</v>
      </c>
      <c r="J8" s="2">
        <f>IF(J$1&gt;0,IF([5]Paramètres!K43="X",1,0),0)</f>
        <v>0</v>
      </c>
      <c r="K8" s="2">
        <f>IF(K$1&gt;0,IF([5]Paramètres!L43="X",1,0),0)</f>
        <v>0</v>
      </c>
      <c r="L8" s="2">
        <f>IF(L$1&gt;0,IF([5]Paramètres!M43="X",1,0),0)</f>
        <v>0</v>
      </c>
      <c r="M8" s="2">
        <f>IF(M$1&gt;0,IF([5]Paramètres!N43="X",1,0),0)</f>
        <v>0</v>
      </c>
      <c r="N8" s="2">
        <f>IF(N$1&gt;0,IF([5]Paramètres!O43="X",1,0),0)</f>
        <v>0</v>
      </c>
      <c r="O8" s="2">
        <f>IF(O$1&gt;0,IF([5]Paramètres!P43="X",1,0),0)</f>
        <v>0</v>
      </c>
      <c r="P8" s="2">
        <f>IF(P$1&gt;0,IF([5]Paramètres!Q43="X",1,0),0)</f>
        <v>0</v>
      </c>
      <c r="Q8" s="2">
        <f>IF(Q$1&gt;0,IF([5]Paramètres!R43="X",1,0),0)</f>
        <v>0</v>
      </c>
      <c r="R8" s="2">
        <f>IF(R$1&gt;0,IF([5]Paramètres!S43="X",1,0),0)</f>
        <v>0</v>
      </c>
      <c r="S8" s="2">
        <f>IF(S$1&gt;0,IF([5]Paramètres!T43="X",1,0),0)</f>
        <v>0</v>
      </c>
      <c r="T8" s="2">
        <f>IF(T$1&gt;0,IF([5]Paramètres!U43="X",1,0),0)</f>
        <v>0</v>
      </c>
      <c r="U8" s="2">
        <f>IF(U$1&gt;0,IF([5]Paramètres!V43="X",1,0),0)</f>
        <v>0</v>
      </c>
      <c r="V8" s="2">
        <f>IF(V$1&gt;0,IF([5]Paramètres!W43="X",1,0),0)</f>
        <v>0</v>
      </c>
      <c r="W8" s="2">
        <f>IF(W$1&gt;0,IF([5]Paramètres!X43="X",1,0),0)</f>
        <v>0</v>
      </c>
      <c r="X8" s="5"/>
      <c r="Y8" s="105"/>
      <c r="Z8" s="105"/>
      <c r="AA8" s="105"/>
      <c r="AB8" s="105"/>
      <c r="AC8" s="105"/>
    </row>
    <row r="9" spans="1:45" s="4" customFormat="1" ht="21" hidden="1" customHeight="1" x14ac:dyDescent="0.4">
      <c r="A9" s="1" t="s">
        <v>9</v>
      </c>
      <c r="B9" s="2">
        <f>IF(B$1&gt;0,IF([5]Paramètres!C44="X",1,0),0)</f>
        <v>0</v>
      </c>
      <c r="C9" s="2">
        <f>IF(C$1&gt;0,IF([5]Paramètres!D44="X",1,0),0)</f>
        <v>0</v>
      </c>
      <c r="D9" s="2">
        <f>IF(D$1&gt;0,IF([5]Paramètres!E44="X",1,0),0)</f>
        <v>0</v>
      </c>
      <c r="E9" s="2">
        <f>IF(E$1&gt;0,IF([5]Paramètres!F44="X",1,0),0)</f>
        <v>0</v>
      </c>
      <c r="F9" s="2">
        <f>IF(F$1&gt;0,IF([5]Paramètres!G44="X",1,0),0)</f>
        <v>0</v>
      </c>
      <c r="G9" s="2">
        <f>IF(G$1&gt;0,IF([5]Paramètres!H44="X",1,0),0)</f>
        <v>0</v>
      </c>
      <c r="H9" s="2">
        <f>IF(H$1&gt;0,IF([5]Paramètres!I44="X",1,0),0)</f>
        <v>0</v>
      </c>
      <c r="I9" s="2">
        <f>IF(I$1&gt;0,IF([5]Paramètres!J44="X",1,0),0)</f>
        <v>0</v>
      </c>
      <c r="J9" s="2">
        <f>IF(J$1&gt;0,IF([5]Paramètres!K44="X",1,0),0)</f>
        <v>0</v>
      </c>
      <c r="K9" s="2">
        <f>IF(K$1&gt;0,IF([5]Paramètres!L44="X",1,0),0)</f>
        <v>0</v>
      </c>
      <c r="L9" s="2">
        <f>IF(L$1&gt;0,IF([5]Paramètres!M44="X",1,0),0)</f>
        <v>0</v>
      </c>
      <c r="M9" s="2">
        <f>IF(M$1&gt;0,IF([5]Paramètres!N44="X",1,0),0)</f>
        <v>0</v>
      </c>
      <c r="N9" s="2">
        <f>IF(N$1&gt;0,IF([5]Paramètres!O44="X",1,0),0)</f>
        <v>0</v>
      </c>
      <c r="O9" s="2">
        <f>IF(O$1&gt;0,IF([5]Paramètres!P44="X",1,0),0)</f>
        <v>0</v>
      </c>
      <c r="P9" s="2">
        <f>IF(P$1&gt;0,IF([5]Paramètres!Q44="X",1,0),0)</f>
        <v>0</v>
      </c>
      <c r="Q9" s="2">
        <f>IF(Q$1&gt;0,IF([5]Paramètres!R44="X",1,0),0)</f>
        <v>0</v>
      </c>
      <c r="R9" s="2">
        <f>IF(R$1&gt;0,IF([5]Paramètres!S44="X",1,0),0)</f>
        <v>0</v>
      </c>
      <c r="S9" s="2">
        <f>IF(S$1&gt;0,IF([5]Paramètres!T44="X",1,0),0)</f>
        <v>0</v>
      </c>
      <c r="T9" s="2">
        <f>IF(T$1&gt;0,IF([5]Paramètres!U44="X",1,0),0)</f>
        <v>0</v>
      </c>
      <c r="U9" s="2">
        <f>IF(U$1&gt;0,IF([5]Paramètres!V44="X",1,0),0)</f>
        <v>0</v>
      </c>
      <c r="V9" s="2">
        <f>IF(V$1&gt;0,IF([5]Paramètres!W44="X",1,0),0)</f>
        <v>0</v>
      </c>
      <c r="W9" s="2">
        <f>IF(W$1&gt;0,IF([5]Paramètres!X44="X",1,0),0)</f>
        <v>0</v>
      </c>
      <c r="X9" s="3" t="s">
        <v>10</v>
      </c>
      <c r="Y9" s="105"/>
      <c r="Z9" s="105"/>
      <c r="AA9" s="105"/>
      <c r="AB9" s="105"/>
      <c r="AC9" s="105"/>
    </row>
    <row r="10" spans="1:45" s="4" customFormat="1" ht="21" hidden="1" customHeight="1" x14ac:dyDescent="0.4">
      <c r="A10" s="1" t="s">
        <v>11</v>
      </c>
      <c r="B10" s="2" t="str">
        <f>IF(B$2&gt;0,IF([5]Paramètres!C46&lt;&gt;"-",[5]Paramètres!C46,0),0)</f>
        <v>Elec</v>
      </c>
      <c r="C10" s="2">
        <f>IF(C$2&gt;0,IF([5]Paramètres!D46&lt;&gt;"-",[5]Paramètres!D46,0),0)</f>
        <v>0</v>
      </c>
      <c r="D10" s="2">
        <f>IF(D$2&gt;0,IF([5]Paramètres!E46&lt;&gt;"-",[5]Paramètres!E46,0),0)</f>
        <v>0</v>
      </c>
      <c r="E10" s="2">
        <f>IF(E$2&gt;0,IF([5]Paramètres!F46&lt;&gt;"-",[5]Paramètres!F46,0),0)</f>
        <v>0</v>
      </c>
      <c r="F10" s="2">
        <f>IF(F$2&gt;0,IF([5]Paramètres!G46&lt;&gt;"-",[5]Paramètres!G46,0),0)</f>
        <v>0</v>
      </c>
      <c r="G10" s="2">
        <f>IF(G$2&gt;0,IF([5]Paramètres!H46&lt;&gt;"-",[5]Paramètres!H46,0),0)</f>
        <v>0</v>
      </c>
      <c r="H10" s="2">
        <f>IF(H$2&gt;0,IF([5]Paramètres!I46&lt;&gt;"-",[5]Paramètres!I46,0),0)</f>
        <v>0</v>
      </c>
      <c r="I10" s="2">
        <f>IF(I$2&gt;0,IF([5]Paramètres!J46&lt;&gt;"-",[5]Paramètres!J46,0),0)</f>
        <v>0</v>
      </c>
      <c r="J10" s="2">
        <f>IF(J$2&gt;0,IF([5]Paramètres!K46&lt;&gt;"-",[5]Paramètres!K46,0),0)</f>
        <v>0</v>
      </c>
      <c r="K10" s="2">
        <f>IF(K$2&gt;0,IF([5]Paramètres!L46&lt;&gt;"-",[5]Paramètres!L46,0),0)</f>
        <v>0</v>
      </c>
      <c r="L10" s="2">
        <f>IF(L$2&gt;0,IF([5]Paramètres!M46&lt;&gt;"-",[5]Paramètres!M46,0),0)</f>
        <v>0</v>
      </c>
      <c r="M10" s="2">
        <f>IF(M$2&gt;0,IF([5]Paramètres!N46&lt;&gt;"-",[5]Paramètres!N46,0),0)</f>
        <v>0</v>
      </c>
      <c r="N10" s="2">
        <f>IF(N$2&gt;0,IF([5]Paramètres!O46&lt;&gt;"-",[5]Paramètres!O46,0),0)</f>
        <v>0</v>
      </c>
      <c r="O10" s="2">
        <f>IF(O$2&gt;0,IF([5]Paramètres!P46&lt;&gt;"-",[5]Paramètres!P46,0),0)</f>
        <v>0</v>
      </c>
      <c r="P10" s="2">
        <f>IF(P$2&gt;0,IF([5]Paramètres!Q46&lt;&gt;"-",[5]Paramètres!Q46,0),0)</f>
        <v>0</v>
      </c>
      <c r="Q10" s="2">
        <f>IF(Q$2&gt;0,IF([5]Paramètres!R46&lt;&gt;"-",[5]Paramètres!R46,0),0)</f>
        <v>0</v>
      </c>
      <c r="R10" s="2">
        <f>IF(R$2&gt;0,IF([5]Paramètres!S46&lt;&gt;"-",[5]Paramètres!S46,0),0)</f>
        <v>0</v>
      </c>
      <c r="S10" s="2">
        <f>IF(S$2&gt;0,IF([5]Paramètres!T46&lt;&gt;"-",[5]Paramètres!T46,0),0)</f>
        <v>0</v>
      </c>
      <c r="T10" s="2">
        <f>IF(T$2&gt;0,IF([5]Paramètres!U46&lt;&gt;"-",[5]Paramètres!U46,0),0)</f>
        <v>0</v>
      </c>
      <c r="U10" s="2">
        <f>IF(U$2&gt;0,IF([5]Paramètres!V46&lt;&gt;"-",[5]Paramètres!V46,0),0)</f>
        <v>0</v>
      </c>
      <c r="V10" s="2">
        <f>IF(V$2&gt;0,IF([5]Paramètres!W46&lt;&gt;"-",[5]Paramètres!W46,0),0)</f>
        <v>0</v>
      </c>
      <c r="W10" s="2">
        <f>IF(W$2&gt;0,IF([5]Paramètres!X46&lt;&gt;"-",[5]Paramètres!X46,0),0)</f>
        <v>0</v>
      </c>
      <c r="X10" s="90">
        <f>COUNTIF(B10:W10,"Hydr.")</f>
        <v>0</v>
      </c>
      <c r="Y10" s="105"/>
      <c r="Z10" s="105"/>
      <c r="AA10" s="105"/>
      <c r="AB10" s="105"/>
      <c r="AC10" s="105"/>
    </row>
    <row r="11" spans="1:45" s="4" customFormat="1" ht="21" hidden="1" customHeight="1" x14ac:dyDescent="0.4">
      <c r="A11" s="1" t="s">
        <v>12</v>
      </c>
      <c r="B11" s="2">
        <f>IF(B$2&gt;0,IF(SUM([5]Paramètres!AA47:AA50)&gt;0,1,0),0)</f>
        <v>0</v>
      </c>
      <c r="C11" s="2">
        <f>IF(C$2&gt;0,IF(SUM([5]Paramètres!AB47:AB50)&gt;0,1,0),0)</f>
        <v>0</v>
      </c>
      <c r="D11" s="2">
        <f>IF(D$2&gt;0,IF(SUM([5]Paramètres!AC47:AC50)&gt;0,1,0),0)</f>
        <v>0</v>
      </c>
      <c r="E11" s="2">
        <f>IF(E$2&gt;0,IF(SUM([5]Paramètres!AD47:AD50)&gt;0,1,0),0)</f>
        <v>0</v>
      </c>
      <c r="F11" s="2">
        <f>IF(F$2&gt;0,IF(SUM([5]Paramètres!AE47:AE50)&gt;0,1,0),0)</f>
        <v>0</v>
      </c>
      <c r="G11" s="2">
        <f>IF(G$2&gt;0,IF(SUM([5]Paramètres!AF47:AF50)&gt;0,1,0),0)</f>
        <v>0</v>
      </c>
      <c r="H11" s="2">
        <f>IF(H$2&gt;0,IF(SUM([5]Paramètres!AG47:AG50)&gt;0,1,0),0)</f>
        <v>0</v>
      </c>
      <c r="I11" s="2">
        <f>IF(I$2&gt;0,IF(SUM([5]Paramètres!AH47:AH50)&gt;0,1,0),0)</f>
        <v>0</v>
      </c>
      <c r="J11" s="2">
        <f>IF(J$2&gt;0,IF(SUM([5]Paramètres!AI47:AI50)&gt;0,1,0),0)</f>
        <v>0</v>
      </c>
      <c r="K11" s="2">
        <f>IF(K$2&gt;0,IF(SUM([5]Paramètres!AJ47:AJ50)&gt;0,1,0),0)</f>
        <v>0</v>
      </c>
      <c r="L11" s="2">
        <f>IF(L$2&gt;0,IF(SUM([5]Paramètres!AK47:AK50)&gt;0,1,0),0)</f>
        <v>0</v>
      </c>
      <c r="M11" s="2">
        <f>IF(M$2&gt;0,IF(SUM([5]Paramètres!AL47:AL50)&gt;0,1,0),0)</f>
        <v>0</v>
      </c>
      <c r="N11" s="2">
        <f>IF(N$2&gt;0,IF(SUM([5]Paramètres!AM47:AM50)&gt;0,1,0),0)</f>
        <v>0</v>
      </c>
      <c r="O11" s="2">
        <f>IF(O$2&gt;0,IF(SUM([5]Paramètres!AN47:AN50)&gt;0,1,0),0)</f>
        <v>0</v>
      </c>
      <c r="P11" s="2">
        <f>IF(P$2&gt;0,IF(SUM([5]Paramètres!AO47:AO50)&gt;0,1,0),0)</f>
        <v>0</v>
      </c>
      <c r="Q11" s="2">
        <f>IF(Q$2&gt;0,IF(SUM([5]Paramètres!AP47:AP50)&gt;0,1,0),0)</f>
        <v>0</v>
      </c>
      <c r="R11" s="2">
        <f>IF(R$2&gt;0,IF(SUM([5]Paramètres!AQ47:AQ50)&gt;0,1,0),0)</f>
        <v>0</v>
      </c>
      <c r="S11" s="2">
        <f>IF(S$2&gt;0,IF(SUM([5]Paramètres!AR47:AR50)&gt;0,1,0),0)</f>
        <v>0</v>
      </c>
      <c r="T11" s="2">
        <f>IF(T$2&gt;0,IF(SUM([5]Paramètres!AS47:AS50)&gt;0,1,0),0)</f>
        <v>0</v>
      </c>
      <c r="U11" s="2">
        <f>IF(U$2&gt;0,IF(SUM([5]Paramètres!AT47:AT50)&gt;0,1,0),0)</f>
        <v>0</v>
      </c>
      <c r="V11" s="2">
        <f>IF(V$2&gt;0,IF(SUM([5]Paramètres!AU47:AU50)&gt;0,1,0),0)</f>
        <v>0</v>
      </c>
      <c r="W11" s="2">
        <f>IF(W$2&gt;0,IF(SUM([5]Paramètres!AV47:AV50)&gt;0,1,0),0)</f>
        <v>0</v>
      </c>
      <c r="X11" s="5"/>
      <c r="Y11" s="105"/>
      <c r="Z11" s="105"/>
      <c r="AA11" s="105"/>
      <c r="AB11" s="105"/>
      <c r="AC11" s="105"/>
    </row>
    <row r="12" spans="1:45" s="4" customFormat="1" ht="21" hidden="1" customHeight="1" x14ac:dyDescent="0.4">
      <c r="A12" s="1" t="s">
        <v>13</v>
      </c>
      <c r="B12" s="2">
        <f>IF(B$2&gt;0,IF(SUM([5]Paramètres!AA51:AA58)&gt;0,1,0),0)</f>
        <v>1</v>
      </c>
      <c r="C12" s="2">
        <f>IF(C$2&gt;0,IF(SUM([5]Paramètres!AB51:AB58)&gt;0,1,0),0)</f>
        <v>0</v>
      </c>
      <c r="D12" s="2">
        <f>IF(D$2&gt;0,IF(SUM([5]Paramètres!AC51:AC58)&gt;0,1,0),0)</f>
        <v>0</v>
      </c>
      <c r="E12" s="2">
        <f>IF(E$2&gt;0,IF(SUM([5]Paramètres!AD51:AD58)&gt;0,1,0),0)</f>
        <v>0</v>
      </c>
      <c r="F12" s="2">
        <f>IF(F$2&gt;0,IF(SUM([5]Paramètres!AE51:AE58)&gt;0,1,0),0)</f>
        <v>0</v>
      </c>
      <c r="G12" s="2">
        <f>IF(G$2&gt;0,IF(SUM([5]Paramètres!AF51:AF58)&gt;0,1,0),0)</f>
        <v>0</v>
      </c>
      <c r="H12" s="2">
        <f>IF(H$2&gt;0,IF(SUM([5]Paramètres!AG51:AG58)&gt;0,1,0),0)</f>
        <v>0</v>
      </c>
      <c r="I12" s="2">
        <f>IF(I$2&gt;0,IF(SUM([5]Paramètres!AH51:AH58)&gt;0,1,0),0)</f>
        <v>0</v>
      </c>
      <c r="J12" s="2">
        <f>IF(J$2&gt;0,IF(SUM([5]Paramètres!AI51:AI58)&gt;0,1,0),0)</f>
        <v>0</v>
      </c>
      <c r="K12" s="2">
        <f>IF(K$2&gt;0,IF(SUM([5]Paramètres!AJ51:AJ58)&gt;0,1,0),0)</f>
        <v>0</v>
      </c>
      <c r="L12" s="2">
        <f>IF(L$2&gt;0,IF(SUM([5]Paramètres!AK51:AK58)&gt;0,1,0),0)</f>
        <v>0</v>
      </c>
      <c r="M12" s="2">
        <f>IF(M$2&gt;0,IF(SUM([5]Paramètres!AL51:AL58)&gt;0,1,0),0)</f>
        <v>0</v>
      </c>
      <c r="N12" s="2">
        <f>IF(N$2&gt;0,IF(SUM([5]Paramètres!AM51:AM58)&gt;0,1,0),0)</f>
        <v>0</v>
      </c>
      <c r="O12" s="2">
        <f>IF(O$2&gt;0,IF(SUM([5]Paramètres!AN51:AN58)&gt;0,1,0),0)</f>
        <v>0</v>
      </c>
      <c r="P12" s="2">
        <f>IF(P$2&gt;0,IF(SUM([5]Paramètres!AO51:AO58)&gt;0,1,0),0)</f>
        <v>0</v>
      </c>
      <c r="Q12" s="2">
        <f>IF(Q$2&gt;0,IF(SUM([5]Paramètres!AP51:AP58)&gt;0,1,0),0)</f>
        <v>0</v>
      </c>
      <c r="R12" s="2">
        <f>IF(R$2&gt;0,IF(SUM([5]Paramètres!AQ51:AQ58)&gt;0,1,0),0)</f>
        <v>0</v>
      </c>
      <c r="S12" s="2">
        <f>IF(S$2&gt;0,IF(SUM([5]Paramètres!AR51:AR58)&gt;0,1,0),0)</f>
        <v>0</v>
      </c>
      <c r="T12" s="2">
        <f>IF(T$2&gt;0,IF(SUM([5]Paramètres!AS51:AS58)&gt;0,1,0),0)</f>
        <v>0</v>
      </c>
      <c r="U12" s="2">
        <f>IF(U$2&gt;0,IF(SUM([5]Paramètres!AT51:AT58)&gt;0,1,0),0)</f>
        <v>0</v>
      </c>
      <c r="V12" s="2">
        <f>IF(V$2&gt;0,IF(SUM([5]Paramètres!AU51:AU58)&gt;0,1,0),0)</f>
        <v>0</v>
      </c>
      <c r="W12" s="2">
        <f>IF(W$2&gt;0,IF(SUM([5]Paramètres!AV51:AV58)&gt;0,1,0),0)</f>
        <v>0</v>
      </c>
      <c r="X12" s="5"/>
      <c r="Y12" s="105"/>
      <c r="Z12" s="105"/>
      <c r="AA12" s="105"/>
      <c r="AB12" s="105"/>
      <c r="AC12" s="105"/>
    </row>
    <row r="13" spans="1:45" s="4" customFormat="1" ht="21" hidden="1" customHeight="1" x14ac:dyDescent="0.4">
      <c r="A13" s="1" t="s">
        <v>14</v>
      </c>
      <c r="B13" s="2">
        <f>IF(B$2&gt;0,IF(SUM([5]Paramètres!AA59:AA61)&gt;0,1,0),0)</f>
        <v>0</v>
      </c>
      <c r="C13" s="2">
        <f>IF(C$2&gt;0,IF(SUM([5]Paramètres!AB59:AB61)&gt;0,1,0),0)</f>
        <v>0</v>
      </c>
      <c r="D13" s="2">
        <f>IF(D$2&gt;0,IF(SUM([5]Paramètres!AC59:AC61)&gt;0,1,0),0)</f>
        <v>0</v>
      </c>
      <c r="E13" s="2">
        <f>IF(E$2&gt;0,IF(SUM([5]Paramètres!AD59:AD61)&gt;0,1,0),0)</f>
        <v>0</v>
      </c>
      <c r="F13" s="2">
        <f>IF(F$2&gt;0,IF(SUM([5]Paramètres!AE59:AE61)&gt;0,1,0),0)</f>
        <v>0</v>
      </c>
      <c r="G13" s="2">
        <f>IF(G$2&gt;0,IF(SUM([5]Paramètres!AF59:AF61)&gt;0,1,0),0)</f>
        <v>0</v>
      </c>
      <c r="H13" s="2">
        <f>IF(H$2&gt;0,IF(SUM([5]Paramètres!AG59:AG61)&gt;0,1,0),0)</f>
        <v>0</v>
      </c>
      <c r="I13" s="2">
        <f>IF(I$2&gt;0,IF(SUM([5]Paramètres!AH59:AH61)&gt;0,1,0),0)</f>
        <v>0</v>
      </c>
      <c r="J13" s="2">
        <f>IF(J$2&gt;0,IF(SUM([5]Paramètres!AI59:AI61)&gt;0,1,0),0)</f>
        <v>0</v>
      </c>
      <c r="K13" s="2">
        <f>IF(K$2&gt;0,IF(SUM([5]Paramètres!AJ59:AJ61)&gt;0,1,0),0)</f>
        <v>0</v>
      </c>
      <c r="L13" s="2">
        <f>IF(L$2&gt;0,IF(SUM([5]Paramètres!AK59:AK61)&gt;0,1,0),0)</f>
        <v>0</v>
      </c>
      <c r="M13" s="2">
        <f>IF(M$2&gt;0,IF(SUM([5]Paramètres!AL59:AL61)&gt;0,1,0),0)</f>
        <v>0</v>
      </c>
      <c r="N13" s="2">
        <f>IF(N$2&gt;0,IF(SUM([5]Paramètres!AM59:AM61)&gt;0,1,0),0)</f>
        <v>0</v>
      </c>
      <c r="O13" s="2">
        <f>IF(O$2&gt;0,IF(SUM([5]Paramètres!AN59:AN61)&gt;0,1,0),0)</f>
        <v>0</v>
      </c>
      <c r="P13" s="2">
        <f>IF(P$2&gt;0,IF(SUM([5]Paramètres!AO59:AO61)&gt;0,1,0),0)</f>
        <v>0</v>
      </c>
      <c r="Q13" s="2">
        <f>IF(Q$2&gt;0,IF(SUM([5]Paramètres!AP59:AP61)&gt;0,1,0),0)</f>
        <v>0</v>
      </c>
      <c r="R13" s="2">
        <f>IF(R$2&gt;0,IF(SUM([5]Paramètres!AQ59:AQ61)&gt;0,1,0),0)</f>
        <v>0</v>
      </c>
      <c r="S13" s="2">
        <f>IF(S$2&gt;0,IF(SUM([5]Paramètres!AR59:AR61)&gt;0,1,0),0)</f>
        <v>0</v>
      </c>
      <c r="T13" s="2">
        <f>IF(T$2&gt;0,IF(SUM([5]Paramètres!AS59:AS61)&gt;0,1,0),0)</f>
        <v>0</v>
      </c>
      <c r="U13" s="2">
        <f>IF(U$2&gt;0,IF(SUM([5]Paramètres!AT59:AT61)&gt;0,1,0),0)</f>
        <v>0</v>
      </c>
      <c r="V13" s="2">
        <f>IF(V$2&gt;0,IF(SUM([5]Paramètres!AU59:AU61)&gt;0,1,0),0)</f>
        <v>0</v>
      </c>
      <c r="W13" s="2">
        <f>IF(W$2&gt;0,IF(SUM([5]Paramètres!AV59:AV61)&gt;0,1,0),0)</f>
        <v>0</v>
      </c>
      <c r="X13" s="5"/>
      <c r="Y13" s="105"/>
      <c r="Z13" s="105"/>
      <c r="AA13" s="105"/>
      <c r="AB13" s="105"/>
      <c r="AC13" s="105"/>
    </row>
    <row r="14" spans="1:45" s="4" customFormat="1" ht="23.25" hidden="1" customHeight="1" x14ac:dyDescent="0.4">
      <c r="A14" s="91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105"/>
      <c r="Z14" s="105"/>
      <c r="AA14" s="105"/>
      <c r="AB14" s="105"/>
      <c r="AC14" s="105"/>
    </row>
    <row r="15" spans="1:45" ht="18" customHeight="1" x14ac:dyDescent="0.4">
      <c r="A15" s="165" t="s">
        <v>15</v>
      </c>
      <c r="B15" s="101" t="s">
        <v>16</v>
      </c>
      <c r="C15" s="101" t="s">
        <v>17</v>
      </c>
      <c r="D15" s="101" t="s">
        <v>18</v>
      </c>
      <c r="E15" s="101" t="s">
        <v>19</v>
      </c>
      <c r="F15" s="101" t="s">
        <v>20</v>
      </c>
      <c r="G15" s="101" t="s">
        <v>21</v>
      </c>
      <c r="H15" s="101" t="s">
        <v>153</v>
      </c>
      <c r="I15" s="101" t="s">
        <v>154</v>
      </c>
      <c r="J15" s="101" t="s">
        <v>155</v>
      </c>
      <c r="K15" s="101" t="s">
        <v>156</v>
      </c>
      <c r="L15" s="101" t="s">
        <v>157</v>
      </c>
      <c r="M15" s="101" t="s">
        <v>158</v>
      </c>
      <c r="N15" s="101" t="s">
        <v>159</v>
      </c>
      <c r="O15" s="101" t="s">
        <v>160</v>
      </c>
      <c r="P15" s="101" t="s">
        <v>161</v>
      </c>
      <c r="Q15" s="101" t="s">
        <v>162</v>
      </c>
      <c r="R15" s="101" t="s">
        <v>163</v>
      </c>
      <c r="S15" s="101" t="s">
        <v>164</v>
      </c>
      <c r="T15" s="101" t="s">
        <v>165</v>
      </c>
      <c r="U15" s="101" t="s">
        <v>166</v>
      </c>
      <c r="V15" s="101" t="s">
        <v>167</v>
      </c>
      <c r="W15" s="101" t="s">
        <v>168</v>
      </c>
      <c r="X15" s="6"/>
      <c r="Y15" s="106"/>
      <c r="Z15" s="106"/>
      <c r="AA15" s="106"/>
      <c r="AB15" s="106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</row>
    <row r="16" spans="1:45" ht="50.25" customHeight="1" thickBot="1" x14ac:dyDescent="0.45">
      <c r="A16" s="166"/>
      <c r="B16" s="9" t="str">
        <f>[5]Paramètres!C$34</f>
        <v>Ascenseur 
n° 08215190</v>
      </c>
      <c r="C16" s="102" t="str">
        <f>[5]Paramètres!D34</f>
        <v>-</v>
      </c>
      <c r="D16" s="102" t="str">
        <f>[5]Paramètres!E34</f>
        <v>-</v>
      </c>
      <c r="E16" s="102" t="str">
        <f>[5]Paramètres!F34</f>
        <v>-</v>
      </c>
      <c r="F16" s="102" t="str">
        <f>[5]Paramètres!G34</f>
        <v>-</v>
      </c>
      <c r="G16" s="102" t="str">
        <f>[5]Paramètres!H34</f>
        <v>-</v>
      </c>
      <c r="H16" s="102" t="str">
        <f>[5]Paramètres!I34</f>
        <v>-</v>
      </c>
      <c r="I16" s="102" t="str">
        <f>[5]Paramètres!J34</f>
        <v>-</v>
      </c>
      <c r="J16" s="102" t="str">
        <f>[5]Paramètres!K34</f>
        <v>-</v>
      </c>
      <c r="K16" s="102" t="str">
        <f>[5]Paramètres!L34</f>
        <v>-</v>
      </c>
      <c r="L16" s="102" t="str">
        <f>[5]Paramètres!M34</f>
        <v>-</v>
      </c>
      <c r="M16" s="102" t="str">
        <f>[5]Paramètres!N34</f>
        <v>-</v>
      </c>
      <c r="N16" s="102" t="str">
        <f>[5]Paramètres!O34</f>
        <v>-</v>
      </c>
      <c r="O16" s="102" t="str">
        <f>[5]Paramètres!P34</f>
        <v>-</v>
      </c>
      <c r="P16" s="102" t="str">
        <f>[5]Paramètres!Q34</f>
        <v>-</v>
      </c>
      <c r="Q16" s="102" t="str">
        <f>[5]Paramètres!R34</f>
        <v>-</v>
      </c>
      <c r="R16" s="102" t="str">
        <f>[5]Paramètres!S34</f>
        <v>-</v>
      </c>
      <c r="S16" s="102" t="str">
        <f>[5]Paramètres!T34</f>
        <v>-</v>
      </c>
      <c r="T16" s="102" t="str">
        <f>[5]Paramètres!U34</f>
        <v>-</v>
      </c>
      <c r="U16" s="102" t="str">
        <f>[5]Paramètres!V34</f>
        <v>-</v>
      </c>
      <c r="V16" s="102" t="str">
        <f>[5]Paramètres!W34</f>
        <v>-</v>
      </c>
      <c r="W16" s="102" t="str">
        <f>[5]Paramètres!X34</f>
        <v>-</v>
      </c>
      <c r="X16" s="103" t="s">
        <v>22</v>
      </c>
      <c r="Y16" s="108" t="s">
        <v>169</v>
      </c>
      <c r="Z16" s="108" t="s">
        <v>170</v>
      </c>
      <c r="AA16" s="108" t="s">
        <v>171</v>
      </c>
      <c r="AB16" s="108" t="s">
        <v>172</v>
      </c>
      <c r="AC16" s="108" t="s">
        <v>173</v>
      </c>
      <c r="AD16" s="108" t="s">
        <v>174</v>
      </c>
      <c r="AE16" s="108" t="s">
        <v>175</v>
      </c>
      <c r="AF16" s="108" t="s">
        <v>176</v>
      </c>
      <c r="AG16" s="108" t="s">
        <v>177</v>
      </c>
      <c r="AH16" s="108" t="s">
        <v>178</v>
      </c>
      <c r="AI16" s="108" t="s">
        <v>179</v>
      </c>
      <c r="AJ16" s="108" t="s">
        <v>180</v>
      </c>
      <c r="AK16" s="108" t="s">
        <v>181</v>
      </c>
      <c r="AL16" s="108" t="s">
        <v>182</v>
      </c>
      <c r="AM16" s="108" t="s">
        <v>183</v>
      </c>
      <c r="AN16" s="108" t="s">
        <v>184</v>
      </c>
      <c r="AO16" s="108" t="s">
        <v>185</v>
      </c>
      <c r="AP16" s="108" t="s">
        <v>186</v>
      </c>
      <c r="AQ16" s="108" t="s">
        <v>187</v>
      </c>
      <c r="AR16" s="108" t="s">
        <v>188</v>
      </c>
      <c r="AS16" s="109" t="s">
        <v>189</v>
      </c>
    </row>
    <row r="17" spans="1:45" ht="17.399999999999999" thickBot="1" x14ac:dyDescent="0.45">
      <c r="A17" s="167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9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1"/>
    </row>
    <row r="18" spans="1:45" x14ac:dyDescent="0.4">
      <c r="A18" s="13" t="s">
        <v>25</v>
      </c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6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  <c r="AO18" s="114"/>
      <c r="AP18" s="114"/>
      <c r="AQ18" s="114"/>
      <c r="AR18" s="114"/>
      <c r="AS18" s="115"/>
    </row>
    <row r="19" spans="1:45" ht="33" customHeight="1" x14ac:dyDescent="0.4">
      <c r="A19" s="17" t="s">
        <v>26</v>
      </c>
      <c r="B19" s="18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19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7"/>
    </row>
    <row r="20" spans="1:45" ht="24.75" customHeight="1" x14ac:dyDescent="0.4">
      <c r="A20" s="10" t="s">
        <v>27</v>
      </c>
      <c r="B20" s="163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1" t="s">
        <v>23</v>
      </c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3"/>
    </row>
    <row r="21" spans="1:45" ht="24.75" customHeight="1" x14ac:dyDescent="0.4">
      <c r="A21" s="10" t="s">
        <v>28</v>
      </c>
      <c r="B21" s="163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1" t="s">
        <v>23</v>
      </c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3"/>
    </row>
    <row r="22" spans="1:45" ht="24.75" customHeight="1" x14ac:dyDescent="0.4">
      <c r="A22" s="10" t="s">
        <v>29</v>
      </c>
      <c r="B22" s="163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1" t="s">
        <v>23</v>
      </c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3"/>
    </row>
    <row r="23" spans="1:45" ht="33" customHeight="1" x14ac:dyDescent="0.4">
      <c r="A23" s="17" t="s">
        <v>30</v>
      </c>
      <c r="B23" s="18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19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7"/>
    </row>
    <row r="24" spans="1:45" ht="24.75" customHeight="1" x14ac:dyDescent="0.4">
      <c r="A24" s="10" t="s">
        <v>31</v>
      </c>
      <c r="B24" s="161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  <c r="P24" s="162"/>
      <c r="Q24" s="162"/>
      <c r="R24" s="162"/>
      <c r="S24" s="162"/>
      <c r="T24" s="162"/>
      <c r="U24" s="162"/>
      <c r="V24" s="162"/>
      <c r="W24" s="162"/>
      <c r="X24" s="12" t="s">
        <v>32</v>
      </c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3"/>
    </row>
    <row r="25" spans="1:45" ht="24.75" customHeight="1" x14ac:dyDescent="0.4">
      <c r="A25" s="10" t="s">
        <v>33</v>
      </c>
      <c r="B25" s="163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1" t="s">
        <v>23</v>
      </c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3"/>
    </row>
    <row r="26" spans="1:45" ht="24.75" customHeight="1" x14ac:dyDescent="0.4">
      <c r="A26" s="10" t="s">
        <v>34</v>
      </c>
      <c r="B26" s="163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2" t="s">
        <v>35</v>
      </c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3"/>
    </row>
    <row r="27" spans="1:45" ht="24.75" customHeight="1" x14ac:dyDescent="0.4">
      <c r="A27" s="10" t="s">
        <v>36</v>
      </c>
      <c r="B27" s="163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1" t="s">
        <v>23</v>
      </c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3"/>
    </row>
    <row r="28" spans="1:45" ht="24.75" customHeight="1" x14ac:dyDescent="0.4">
      <c r="A28" s="10" t="s">
        <v>37</v>
      </c>
      <c r="B28" s="163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1" t="s">
        <v>23</v>
      </c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3"/>
    </row>
    <row r="29" spans="1:45" ht="24.75" customHeight="1" x14ac:dyDescent="0.4">
      <c r="A29" s="10" t="s">
        <v>38</v>
      </c>
      <c r="B29" s="163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1" t="s">
        <v>23</v>
      </c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3"/>
    </row>
    <row r="30" spans="1:45" ht="24.75" customHeight="1" x14ac:dyDescent="0.4">
      <c r="A30" s="10" t="s">
        <v>40</v>
      </c>
      <c r="B30" s="163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1" t="s">
        <v>23</v>
      </c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3"/>
    </row>
    <row r="31" spans="1:45" ht="17.399999999999999" thickBot="1" x14ac:dyDescent="0.45">
      <c r="A31" s="20"/>
      <c r="B31" s="21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3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  <c r="AR31" s="118"/>
      <c r="AS31" s="119"/>
    </row>
    <row r="32" spans="1:45" ht="33" customHeight="1" x14ac:dyDescent="0.4">
      <c r="A32" s="24" t="s">
        <v>41</v>
      </c>
      <c r="B32" s="25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7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1"/>
    </row>
    <row r="33" spans="1:45" hidden="1" x14ac:dyDescent="0.4">
      <c r="A33" s="29" t="s">
        <v>42</v>
      </c>
      <c r="B33" s="93">
        <v>1</v>
      </c>
      <c r="C33" s="93">
        <v>2</v>
      </c>
      <c r="D33" s="93">
        <v>3</v>
      </c>
      <c r="E33" s="93">
        <v>4</v>
      </c>
      <c r="F33" s="93">
        <v>5</v>
      </c>
      <c r="G33" s="93">
        <v>6</v>
      </c>
      <c r="H33" s="93">
        <v>7</v>
      </c>
      <c r="I33" s="93">
        <v>8</v>
      </c>
      <c r="J33" s="93">
        <v>9</v>
      </c>
      <c r="K33" s="93">
        <v>10</v>
      </c>
      <c r="L33" s="93">
        <v>11</v>
      </c>
      <c r="M33" s="93">
        <v>12</v>
      </c>
      <c r="N33" s="93">
        <v>13</v>
      </c>
      <c r="O33" s="93">
        <v>14</v>
      </c>
      <c r="P33" s="93">
        <v>15</v>
      </c>
      <c r="Q33" s="93">
        <v>16</v>
      </c>
      <c r="R33" s="93">
        <v>17</v>
      </c>
      <c r="S33" s="93">
        <v>18</v>
      </c>
      <c r="T33" s="93">
        <v>19</v>
      </c>
      <c r="U33" s="93">
        <v>20</v>
      </c>
      <c r="V33" s="93">
        <v>21</v>
      </c>
      <c r="W33" s="93">
        <v>22</v>
      </c>
      <c r="X33" s="30"/>
      <c r="Y33" s="122">
        <f>IF([5]Paramètres!AB35&gt;0,1,0)</f>
        <v>0</v>
      </c>
      <c r="Z33" s="122">
        <f>IF([5]Paramètres!AC35&gt;0,1,0)</f>
        <v>0</v>
      </c>
      <c r="AA33" s="122">
        <f>IF([5]Paramètres!AD35&gt;0,1,0)</f>
        <v>0</v>
      </c>
      <c r="AB33" s="122">
        <f>IF([5]Paramètres!AE35&gt;0,1,0)</f>
        <v>0</v>
      </c>
      <c r="AC33" s="122">
        <f>IF([5]Paramètres!AF35&gt;0,1,0)</f>
        <v>0</v>
      </c>
      <c r="AD33" s="122">
        <f>IF([5]Paramètres!AG35&gt;0,1,0)</f>
        <v>0</v>
      </c>
      <c r="AE33" s="122">
        <f>IF([5]Paramètres!AH35&gt;0,1,0)</f>
        <v>0</v>
      </c>
      <c r="AF33" s="122">
        <f>IF([5]Paramètres!AI35&gt;0,1,0)</f>
        <v>0</v>
      </c>
      <c r="AG33" s="122">
        <f>IF([5]Paramètres!AJ35&gt;0,1,0)</f>
        <v>0</v>
      </c>
      <c r="AH33" s="122">
        <f>IF([5]Paramètres!AK35&gt;0,1,0)</f>
        <v>0</v>
      </c>
      <c r="AI33" s="122">
        <f>IF([5]Paramètres!AL35&gt;0,1,0)</f>
        <v>0</v>
      </c>
      <c r="AJ33" s="122">
        <f>IF([5]Paramètres!AM35&gt;0,1,0)</f>
        <v>0</v>
      </c>
      <c r="AK33" s="122">
        <f>IF([5]Paramètres!AN35&gt;0,1,0)</f>
        <v>0</v>
      </c>
      <c r="AL33" s="122">
        <f>IF([5]Paramètres!AO35&gt;0,1,0)</f>
        <v>0</v>
      </c>
      <c r="AM33" s="122">
        <f>IF([5]Paramètres!AP35&gt;0,1,0)</f>
        <v>0</v>
      </c>
      <c r="AN33" s="122">
        <f>IF([5]Paramètres!AQ35&gt;0,1,0)</f>
        <v>0</v>
      </c>
      <c r="AO33" s="122">
        <f>IF([5]Paramètres!AR35&gt;0,1,0)</f>
        <v>0</v>
      </c>
      <c r="AP33" s="122">
        <f>IF([5]Paramètres!AS35&gt;0,1,0)</f>
        <v>0</v>
      </c>
      <c r="AQ33" s="122">
        <f>IF([5]Paramètres!AT35&gt;0,1,0)</f>
        <v>0</v>
      </c>
      <c r="AR33" s="122">
        <f>IF([5]Paramètres!AU35&gt;0,1,0)</f>
        <v>0</v>
      </c>
      <c r="AS33" s="123">
        <f>IF([5]Paramètres!AV35&gt;0,1,0)</f>
        <v>0</v>
      </c>
    </row>
    <row r="34" spans="1:45" ht="24.75" hidden="1" customHeight="1" x14ac:dyDescent="0.4">
      <c r="A34" s="28" t="s">
        <v>43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1" t="s">
        <v>23</v>
      </c>
      <c r="Y34" s="112">
        <f t="shared" ref="Y34:AH35" si="0">Y$33*C34</f>
        <v>0</v>
      </c>
      <c r="Z34" s="112">
        <f t="shared" si="0"/>
        <v>0</v>
      </c>
      <c r="AA34" s="112">
        <f t="shared" si="0"/>
        <v>0</v>
      </c>
      <c r="AB34" s="112">
        <f t="shared" si="0"/>
        <v>0</v>
      </c>
      <c r="AC34" s="112">
        <f t="shared" si="0"/>
        <v>0</v>
      </c>
      <c r="AD34" s="112">
        <f t="shared" si="0"/>
        <v>0</v>
      </c>
      <c r="AE34" s="112">
        <f t="shared" si="0"/>
        <v>0</v>
      </c>
      <c r="AF34" s="112">
        <f t="shared" si="0"/>
        <v>0</v>
      </c>
      <c r="AG34" s="112">
        <f t="shared" si="0"/>
        <v>0</v>
      </c>
      <c r="AH34" s="112">
        <f t="shared" si="0"/>
        <v>0</v>
      </c>
      <c r="AI34" s="112">
        <f t="shared" ref="AI34:AR35" si="1">AI$33*M34</f>
        <v>0</v>
      </c>
      <c r="AJ34" s="112">
        <f t="shared" si="1"/>
        <v>0</v>
      </c>
      <c r="AK34" s="112">
        <f t="shared" si="1"/>
        <v>0</v>
      </c>
      <c r="AL34" s="112">
        <f t="shared" si="1"/>
        <v>0</v>
      </c>
      <c r="AM34" s="112">
        <f t="shared" si="1"/>
        <v>0</v>
      </c>
      <c r="AN34" s="112">
        <f t="shared" si="1"/>
        <v>0</v>
      </c>
      <c r="AO34" s="112">
        <f t="shared" si="1"/>
        <v>0</v>
      </c>
      <c r="AP34" s="112">
        <f t="shared" si="1"/>
        <v>0</v>
      </c>
      <c r="AQ34" s="112">
        <f t="shared" si="1"/>
        <v>0</v>
      </c>
      <c r="AR34" s="112">
        <f t="shared" si="1"/>
        <v>0</v>
      </c>
      <c r="AS34" s="113">
        <f t="shared" ref="AS34:AS35" si="2">AS$33*W34</f>
        <v>0</v>
      </c>
    </row>
    <row r="35" spans="1:45" ht="24.75" hidden="1" customHeight="1" x14ac:dyDescent="0.4">
      <c r="A35" s="28" t="s">
        <v>44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1" t="s">
        <v>23</v>
      </c>
      <c r="Y35" s="112">
        <f t="shared" si="0"/>
        <v>0</v>
      </c>
      <c r="Z35" s="112">
        <f t="shared" si="0"/>
        <v>0</v>
      </c>
      <c r="AA35" s="112">
        <f t="shared" si="0"/>
        <v>0</v>
      </c>
      <c r="AB35" s="112">
        <f t="shared" si="0"/>
        <v>0</v>
      </c>
      <c r="AC35" s="112">
        <f t="shared" si="0"/>
        <v>0</v>
      </c>
      <c r="AD35" s="112">
        <f t="shared" si="0"/>
        <v>0</v>
      </c>
      <c r="AE35" s="112">
        <f t="shared" si="0"/>
        <v>0</v>
      </c>
      <c r="AF35" s="112">
        <f t="shared" si="0"/>
        <v>0</v>
      </c>
      <c r="AG35" s="112">
        <f t="shared" si="0"/>
        <v>0</v>
      </c>
      <c r="AH35" s="112">
        <f t="shared" si="0"/>
        <v>0</v>
      </c>
      <c r="AI35" s="112">
        <f t="shared" si="1"/>
        <v>0</v>
      </c>
      <c r="AJ35" s="112">
        <f t="shared" si="1"/>
        <v>0</v>
      </c>
      <c r="AK35" s="112">
        <f t="shared" si="1"/>
        <v>0</v>
      </c>
      <c r="AL35" s="112">
        <f t="shared" si="1"/>
        <v>0</v>
      </c>
      <c r="AM35" s="112">
        <f t="shared" si="1"/>
        <v>0</v>
      </c>
      <c r="AN35" s="112">
        <f t="shared" si="1"/>
        <v>0</v>
      </c>
      <c r="AO35" s="112">
        <f t="shared" si="1"/>
        <v>0</v>
      </c>
      <c r="AP35" s="112">
        <f t="shared" si="1"/>
        <v>0</v>
      </c>
      <c r="AQ35" s="112">
        <f t="shared" si="1"/>
        <v>0</v>
      </c>
      <c r="AR35" s="112">
        <f t="shared" si="1"/>
        <v>0</v>
      </c>
      <c r="AS35" s="113">
        <f t="shared" si="2"/>
        <v>0</v>
      </c>
    </row>
    <row r="36" spans="1:45" x14ac:dyDescent="0.4">
      <c r="A36" s="29" t="s">
        <v>45</v>
      </c>
      <c r="B36" s="104">
        <v>1</v>
      </c>
      <c r="C36" s="104">
        <v>2</v>
      </c>
      <c r="D36" s="104">
        <v>3</v>
      </c>
      <c r="E36" s="104">
        <v>4</v>
      </c>
      <c r="F36" s="104">
        <v>5</v>
      </c>
      <c r="G36" s="104">
        <v>6</v>
      </c>
      <c r="H36" s="104">
        <v>7</v>
      </c>
      <c r="I36" s="104">
        <v>8</v>
      </c>
      <c r="J36" s="104">
        <v>9</v>
      </c>
      <c r="K36" s="104">
        <v>10</v>
      </c>
      <c r="L36" s="104">
        <v>11</v>
      </c>
      <c r="M36" s="104">
        <v>12</v>
      </c>
      <c r="N36" s="104">
        <v>13</v>
      </c>
      <c r="O36" s="104">
        <v>14</v>
      </c>
      <c r="P36" s="104">
        <v>15</v>
      </c>
      <c r="Q36" s="104">
        <v>16</v>
      </c>
      <c r="R36" s="104">
        <v>17</v>
      </c>
      <c r="S36" s="104">
        <v>18</v>
      </c>
      <c r="T36" s="104">
        <v>19</v>
      </c>
      <c r="U36" s="104">
        <v>20</v>
      </c>
      <c r="V36" s="104">
        <v>21</v>
      </c>
      <c r="W36" s="104">
        <v>22</v>
      </c>
      <c r="X36" s="30"/>
      <c r="Y36" s="122">
        <f>IF([5]Paramètres!AB36&gt;0,1,0)</f>
        <v>0</v>
      </c>
      <c r="Z36" s="122">
        <f>IF([5]Paramètres!AC36&gt;0,1,0)</f>
        <v>0</v>
      </c>
      <c r="AA36" s="122">
        <f>IF([5]Paramètres!AD36&gt;0,1,0)</f>
        <v>0</v>
      </c>
      <c r="AB36" s="122">
        <f>IF([5]Paramètres!AE36&gt;0,1,0)</f>
        <v>0</v>
      </c>
      <c r="AC36" s="122">
        <f>IF([5]Paramètres!AF36&gt;0,1,0)</f>
        <v>0</v>
      </c>
      <c r="AD36" s="122">
        <f>IF([5]Paramètres!AG36&gt;0,1,0)</f>
        <v>0</v>
      </c>
      <c r="AE36" s="122">
        <f>IF([5]Paramètres!AH36&gt;0,1,0)</f>
        <v>0</v>
      </c>
      <c r="AF36" s="122">
        <f>IF([5]Paramètres!AI36&gt;0,1,0)</f>
        <v>0</v>
      </c>
      <c r="AG36" s="122">
        <f>IF([5]Paramètres!AJ36&gt;0,1,0)</f>
        <v>0</v>
      </c>
      <c r="AH36" s="122">
        <f>IF([5]Paramètres!AK36&gt;0,1,0)</f>
        <v>0</v>
      </c>
      <c r="AI36" s="122">
        <f>IF([5]Paramètres!AL36&gt;0,1,0)</f>
        <v>0</v>
      </c>
      <c r="AJ36" s="122">
        <f>IF([5]Paramètres!AM36&gt;0,1,0)</f>
        <v>0</v>
      </c>
      <c r="AK36" s="122">
        <f>IF([5]Paramètres!AN36&gt;0,1,0)</f>
        <v>0</v>
      </c>
      <c r="AL36" s="122">
        <f>IF([5]Paramètres!AO36&gt;0,1,0)</f>
        <v>0</v>
      </c>
      <c r="AM36" s="122">
        <f>IF([5]Paramètres!AP36&gt;0,1,0)</f>
        <v>0</v>
      </c>
      <c r="AN36" s="122">
        <f>IF([5]Paramètres!AQ36&gt;0,1,0)</f>
        <v>0</v>
      </c>
      <c r="AO36" s="122">
        <f>IF([5]Paramètres!AR36&gt;0,1,0)</f>
        <v>0</v>
      </c>
      <c r="AP36" s="122">
        <f>IF([5]Paramètres!AS36&gt;0,1,0)</f>
        <v>0</v>
      </c>
      <c r="AQ36" s="122">
        <f>IF([5]Paramètres!AT36&gt;0,1,0)</f>
        <v>0</v>
      </c>
      <c r="AR36" s="122">
        <f>IF([5]Paramètres!AU36&gt;0,1,0)</f>
        <v>0</v>
      </c>
      <c r="AS36" s="123">
        <f>IF([5]Paramètres!AV36&gt;0,1,0)</f>
        <v>0</v>
      </c>
    </row>
    <row r="37" spans="1:45" ht="24.75" customHeight="1" x14ac:dyDescent="0.4">
      <c r="A37" s="28" t="s">
        <v>43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1" t="s">
        <v>23</v>
      </c>
      <c r="Y37" s="112">
        <f t="shared" ref="Y37:AH38" si="3">Y$36*C37</f>
        <v>0</v>
      </c>
      <c r="Z37" s="112">
        <f t="shared" si="3"/>
        <v>0</v>
      </c>
      <c r="AA37" s="112">
        <f t="shared" si="3"/>
        <v>0</v>
      </c>
      <c r="AB37" s="112">
        <f t="shared" si="3"/>
        <v>0</v>
      </c>
      <c r="AC37" s="112">
        <f t="shared" si="3"/>
        <v>0</v>
      </c>
      <c r="AD37" s="112">
        <f t="shared" si="3"/>
        <v>0</v>
      </c>
      <c r="AE37" s="112">
        <f t="shared" si="3"/>
        <v>0</v>
      </c>
      <c r="AF37" s="112">
        <f t="shared" si="3"/>
        <v>0</v>
      </c>
      <c r="AG37" s="112">
        <f t="shared" si="3"/>
        <v>0</v>
      </c>
      <c r="AH37" s="112">
        <f t="shared" si="3"/>
        <v>0</v>
      </c>
      <c r="AI37" s="112">
        <f t="shared" ref="AI37:AR38" si="4">AI$36*M37</f>
        <v>0</v>
      </c>
      <c r="AJ37" s="112">
        <f t="shared" si="4"/>
        <v>0</v>
      </c>
      <c r="AK37" s="112">
        <f t="shared" si="4"/>
        <v>0</v>
      </c>
      <c r="AL37" s="112">
        <f t="shared" si="4"/>
        <v>0</v>
      </c>
      <c r="AM37" s="112">
        <f t="shared" si="4"/>
        <v>0</v>
      </c>
      <c r="AN37" s="112">
        <f t="shared" si="4"/>
        <v>0</v>
      </c>
      <c r="AO37" s="112">
        <f t="shared" si="4"/>
        <v>0</v>
      </c>
      <c r="AP37" s="112">
        <f t="shared" si="4"/>
        <v>0</v>
      </c>
      <c r="AQ37" s="112">
        <f t="shared" si="4"/>
        <v>0</v>
      </c>
      <c r="AR37" s="112">
        <f t="shared" si="4"/>
        <v>0</v>
      </c>
      <c r="AS37" s="113">
        <f t="shared" ref="AS37:AS38" si="5">AS$36*W37</f>
        <v>0</v>
      </c>
    </row>
    <row r="38" spans="1:45" ht="24.75" customHeight="1" x14ac:dyDescent="0.4">
      <c r="A38" s="28" t="s">
        <v>44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1" t="s">
        <v>23</v>
      </c>
      <c r="Y38" s="112">
        <f t="shared" si="3"/>
        <v>0</v>
      </c>
      <c r="Z38" s="112">
        <f t="shared" si="3"/>
        <v>0</v>
      </c>
      <c r="AA38" s="112">
        <f t="shared" si="3"/>
        <v>0</v>
      </c>
      <c r="AB38" s="112">
        <f t="shared" si="3"/>
        <v>0</v>
      </c>
      <c r="AC38" s="112">
        <f t="shared" si="3"/>
        <v>0</v>
      </c>
      <c r="AD38" s="112">
        <f t="shared" si="3"/>
        <v>0</v>
      </c>
      <c r="AE38" s="112">
        <f t="shared" si="3"/>
        <v>0</v>
      </c>
      <c r="AF38" s="112">
        <f t="shared" si="3"/>
        <v>0</v>
      </c>
      <c r="AG38" s="112">
        <f t="shared" si="3"/>
        <v>0</v>
      </c>
      <c r="AH38" s="112">
        <f t="shared" si="3"/>
        <v>0</v>
      </c>
      <c r="AI38" s="112">
        <f t="shared" si="4"/>
        <v>0</v>
      </c>
      <c r="AJ38" s="112">
        <f t="shared" si="4"/>
        <v>0</v>
      </c>
      <c r="AK38" s="112">
        <f t="shared" si="4"/>
        <v>0</v>
      </c>
      <c r="AL38" s="112">
        <f t="shared" si="4"/>
        <v>0</v>
      </c>
      <c r="AM38" s="112">
        <f t="shared" si="4"/>
        <v>0</v>
      </c>
      <c r="AN38" s="112">
        <f t="shared" si="4"/>
        <v>0</v>
      </c>
      <c r="AO38" s="112">
        <f t="shared" si="4"/>
        <v>0</v>
      </c>
      <c r="AP38" s="112">
        <f t="shared" si="4"/>
        <v>0</v>
      </c>
      <c r="AQ38" s="112">
        <f t="shared" si="4"/>
        <v>0</v>
      </c>
      <c r="AR38" s="112">
        <f t="shared" si="4"/>
        <v>0</v>
      </c>
      <c r="AS38" s="113">
        <f t="shared" si="5"/>
        <v>0</v>
      </c>
    </row>
    <row r="39" spans="1:45" ht="16.5" customHeight="1" thickBot="1" x14ac:dyDescent="0.45">
      <c r="A39" s="31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/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4"/>
      <c r="AL39" s="124"/>
      <c r="AM39" s="124"/>
      <c r="AN39" s="124"/>
      <c r="AO39" s="124"/>
      <c r="AP39" s="124"/>
      <c r="AQ39" s="124"/>
      <c r="AR39" s="124"/>
      <c r="AS39" s="125"/>
    </row>
    <row r="40" spans="1:45" x14ac:dyDescent="0.4">
      <c r="A40" s="35" t="s">
        <v>46</v>
      </c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8"/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6"/>
      <c r="AL40" s="126"/>
      <c r="AM40" s="126"/>
      <c r="AN40" s="126"/>
      <c r="AO40" s="126"/>
      <c r="AP40" s="126"/>
      <c r="AQ40" s="126"/>
      <c r="AR40" s="126"/>
      <c r="AS40" s="127"/>
    </row>
    <row r="41" spans="1:45" ht="24.75" customHeight="1" x14ac:dyDescent="0.4">
      <c r="A41" s="10" t="s">
        <v>39</v>
      </c>
      <c r="B41" s="163"/>
      <c r="C41" s="164"/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4"/>
      <c r="V41" s="164"/>
      <c r="W41" s="164"/>
      <c r="X41" s="11" t="s">
        <v>23</v>
      </c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3"/>
    </row>
    <row r="42" spans="1:45" ht="24.75" customHeight="1" x14ac:dyDescent="0.4">
      <c r="A42" s="10" t="s">
        <v>47</v>
      </c>
      <c r="B42" s="161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2"/>
      <c r="V42" s="162"/>
      <c r="W42" s="162"/>
      <c r="X42" s="12" t="s">
        <v>32</v>
      </c>
      <c r="Y42" s="112"/>
      <c r="Z42" s="11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3"/>
    </row>
    <row r="43" spans="1:45" ht="24.75" customHeight="1" x14ac:dyDescent="0.4">
      <c r="A43" s="10" t="s">
        <v>48</v>
      </c>
      <c r="B43" s="161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2"/>
      <c r="V43" s="162"/>
      <c r="W43" s="162"/>
      <c r="X43" s="11" t="s">
        <v>23</v>
      </c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3"/>
    </row>
    <row r="44" spans="1:45" ht="24.75" customHeight="1" x14ac:dyDescent="0.4">
      <c r="A44" s="10" t="s">
        <v>49</v>
      </c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1" t="s">
        <v>23</v>
      </c>
      <c r="Y44" s="112"/>
      <c r="Z44" s="112"/>
      <c r="AA44" s="112"/>
      <c r="AB44" s="112"/>
      <c r="AC44" s="112"/>
      <c r="AD44" s="112"/>
      <c r="AE44" s="112"/>
      <c r="AF44" s="112"/>
      <c r="AG44" s="112"/>
      <c r="AH44" s="112"/>
      <c r="AI44" s="112"/>
      <c r="AJ44" s="112"/>
      <c r="AK44" s="112"/>
      <c r="AL44" s="112"/>
      <c r="AM44" s="112"/>
      <c r="AN44" s="112"/>
      <c r="AO44" s="112"/>
      <c r="AP44" s="112"/>
      <c r="AQ44" s="112"/>
      <c r="AR44" s="112"/>
      <c r="AS44" s="113"/>
    </row>
    <row r="45" spans="1:45" ht="24.75" customHeight="1" x14ac:dyDescent="0.4">
      <c r="A45" s="10" t="s">
        <v>50</v>
      </c>
      <c r="B45" s="161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2" t="s">
        <v>32</v>
      </c>
      <c r="Y45" s="112"/>
      <c r="Z45" s="112"/>
      <c r="AA45" s="112"/>
      <c r="AB45" s="112"/>
      <c r="AC45" s="112"/>
      <c r="AD45" s="112"/>
      <c r="AE45" s="112"/>
      <c r="AF45" s="112"/>
      <c r="AG45" s="112"/>
      <c r="AH45" s="112"/>
      <c r="AI45" s="112"/>
      <c r="AJ45" s="112"/>
      <c r="AK45" s="112"/>
      <c r="AL45" s="112"/>
      <c r="AM45" s="112"/>
      <c r="AN45" s="112"/>
      <c r="AO45" s="112"/>
      <c r="AP45" s="112"/>
      <c r="AQ45" s="112"/>
      <c r="AR45" s="112"/>
      <c r="AS45" s="113"/>
    </row>
    <row r="46" spans="1:45" ht="24.75" customHeight="1" x14ac:dyDescent="0.4">
      <c r="A46" s="10" t="s">
        <v>190</v>
      </c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2" t="s">
        <v>32</v>
      </c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2"/>
      <c r="AM46" s="112"/>
      <c r="AN46" s="112"/>
      <c r="AO46" s="112"/>
      <c r="AP46" s="112"/>
      <c r="AQ46" s="112"/>
      <c r="AR46" s="112"/>
      <c r="AS46" s="113"/>
    </row>
    <row r="47" spans="1:45" ht="24.75" customHeight="1" x14ac:dyDescent="0.4">
      <c r="A47" s="10" t="s">
        <v>51</v>
      </c>
      <c r="B47" s="161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2" t="s">
        <v>32</v>
      </c>
      <c r="Y47" s="112"/>
      <c r="Z47" s="112"/>
      <c r="AA47" s="112"/>
      <c r="AB47" s="112"/>
      <c r="AC47" s="112"/>
      <c r="AD47" s="112"/>
      <c r="AE47" s="112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3"/>
    </row>
    <row r="48" spans="1:45" ht="24.75" customHeight="1" x14ac:dyDescent="0.4">
      <c r="A48" s="10" t="s">
        <v>52</v>
      </c>
      <c r="B48" s="161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2" t="s">
        <v>32</v>
      </c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3"/>
    </row>
    <row r="49" spans="1:45" ht="17.25" customHeight="1" thickBot="1" x14ac:dyDescent="0.45">
      <c r="A49" s="39"/>
      <c r="B49" s="40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41"/>
      <c r="Y49" s="128"/>
      <c r="Z49" s="128"/>
      <c r="AA49" s="128"/>
      <c r="AB49" s="128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30"/>
    </row>
    <row r="50" spans="1:45" ht="24.75" hidden="1" customHeight="1" thickBot="1" x14ac:dyDescent="0.45">
      <c r="A50" s="42" t="s">
        <v>53</v>
      </c>
      <c r="B50" s="43" t="s">
        <v>54</v>
      </c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5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2"/>
    </row>
    <row r="51" spans="1:45" ht="24.75" hidden="1" customHeight="1" x14ac:dyDescent="0.4">
      <c r="A51" s="46" t="s">
        <v>55</v>
      </c>
      <c r="B51" s="47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48"/>
      <c r="Y51" s="112">
        <f t="shared" ref="Y51:AS51" si="6">C3</f>
        <v>0</v>
      </c>
      <c r="Z51" s="112">
        <f t="shared" si="6"/>
        <v>0</v>
      </c>
      <c r="AA51" s="112">
        <f t="shared" si="6"/>
        <v>0</v>
      </c>
      <c r="AB51" s="112">
        <f t="shared" si="6"/>
        <v>0</v>
      </c>
      <c r="AC51" s="112">
        <f t="shared" si="6"/>
        <v>0</v>
      </c>
      <c r="AD51" s="112">
        <f t="shared" si="6"/>
        <v>0</v>
      </c>
      <c r="AE51" s="112">
        <f t="shared" si="6"/>
        <v>0</v>
      </c>
      <c r="AF51" s="112">
        <f t="shared" si="6"/>
        <v>0</v>
      </c>
      <c r="AG51" s="112">
        <f t="shared" si="6"/>
        <v>0</v>
      </c>
      <c r="AH51" s="112">
        <f t="shared" si="6"/>
        <v>0</v>
      </c>
      <c r="AI51" s="112">
        <f t="shared" si="6"/>
        <v>0</v>
      </c>
      <c r="AJ51" s="112">
        <f t="shared" si="6"/>
        <v>0</v>
      </c>
      <c r="AK51" s="112">
        <f t="shared" si="6"/>
        <v>0</v>
      </c>
      <c r="AL51" s="112">
        <f t="shared" si="6"/>
        <v>0</v>
      </c>
      <c r="AM51" s="112">
        <f t="shared" si="6"/>
        <v>0</v>
      </c>
      <c r="AN51" s="112">
        <f t="shared" si="6"/>
        <v>0</v>
      </c>
      <c r="AO51" s="112">
        <f t="shared" si="6"/>
        <v>0</v>
      </c>
      <c r="AP51" s="112">
        <f t="shared" si="6"/>
        <v>0</v>
      </c>
      <c r="AQ51" s="112">
        <f t="shared" si="6"/>
        <v>0</v>
      </c>
      <c r="AR51" s="112">
        <f t="shared" si="6"/>
        <v>0</v>
      </c>
      <c r="AS51" s="113">
        <f t="shared" si="6"/>
        <v>0</v>
      </c>
    </row>
    <row r="52" spans="1:45" ht="18.75" hidden="1" customHeight="1" x14ac:dyDescent="0.4">
      <c r="A52" s="10" t="s">
        <v>56</v>
      </c>
      <c r="B52" s="49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12" t="s">
        <v>57</v>
      </c>
      <c r="Y52" s="153">
        <v>0</v>
      </c>
      <c r="Z52" s="153">
        <v>0</v>
      </c>
      <c r="AA52" s="153">
        <v>0</v>
      </c>
      <c r="AB52" s="153">
        <v>0</v>
      </c>
      <c r="AC52" s="153">
        <v>0</v>
      </c>
      <c r="AD52" s="153">
        <v>0</v>
      </c>
      <c r="AE52" s="153">
        <v>0</v>
      </c>
      <c r="AF52" s="153">
        <v>0</v>
      </c>
      <c r="AG52" s="153">
        <v>0</v>
      </c>
      <c r="AH52" s="153">
        <v>0</v>
      </c>
      <c r="AI52" s="153">
        <v>0</v>
      </c>
      <c r="AJ52" s="153">
        <v>0</v>
      </c>
      <c r="AK52" s="153">
        <v>0</v>
      </c>
      <c r="AL52" s="153">
        <v>0</v>
      </c>
      <c r="AM52" s="153">
        <v>0</v>
      </c>
      <c r="AN52" s="153">
        <v>0</v>
      </c>
      <c r="AO52" s="153">
        <v>0</v>
      </c>
      <c r="AP52" s="153">
        <v>0</v>
      </c>
      <c r="AQ52" s="153">
        <v>0</v>
      </c>
      <c r="AR52" s="153">
        <v>0</v>
      </c>
      <c r="AS52" s="154">
        <v>0</v>
      </c>
    </row>
    <row r="53" spans="1:45" ht="17.399999999999999" hidden="1" thickBot="1" x14ac:dyDescent="0.45">
      <c r="A53" s="10" t="s">
        <v>58</v>
      </c>
      <c r="B53" s="50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11" t="s">
        <v>23</v>
      </c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4"/>
    </row>
    <row r="54" spans="1:45" ht="17.399999999999999" hidden="1" thickBot="1" x14ac:dyDescent="0.45">
      <c r="A54" s="10" t="s">
        <v>59</v>
      </c>
      <c r="B54" s="50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11" t="s">
        <v>23</v>
      </c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4"/>
    </row>
    <row r="55" spans="1:45" ht="17.399999999999999" hidden="1" thickBot="1" x14ac:dyDescent="0.45">
      <c r="A55" s="10" t="s">
        <v>60</v>
      </c>
      <c r="B55" s="50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11" t="s">
        <v>23</v>
      </c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4"/>
    </row>
    <row r="56" spans="1:45" ht="17.399999999999999" hidden="1" thickBot="1" x14ac:dyDescent="0.45">
      <c r="A56" s="10" t="s">
        <v>61</v>
      </c>
      <c r="B56" s="50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11" t="s">
        <v>23</v>
      </c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4"/>
    </row>
    <row r="57" spans="1:45" ht="24.75" hidden="1" customHeight="1" x14ac:dyDescent="0.4">
      <c r="A57" s="46" t="s">
        <v>62</v>
      </c>
      <c r="B57" s="47"/>
      <c r="C57" s="95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48"/>
      <c r="Y57" s="133">
        <f t="shared" ref="Y57:AS57" si="7">C4</f>
        <v>0</v>
      </c>
      <c r="Z57" s="133">
        <f t="shared" si="7"/>
        <v>0</v>
      </c>
      <c r="AA57" s="133">
        <f t="shared" si="7"/>
        <v>0</v>
      </c>
      <c r="AB57" s="133">
        <f t="shared" si="7"/>
        <v>0</v>
      </c>
      <c r="AC57" s="133">
        <f t="shared" si="7"/>
        <v>0</v>
      </c>
      <c r="AD57" s="133">
        <f t="shared" si="7"/>
        <v>0</v>
      </c>
      <c r="AE57" s="133">
        <f t="shared" si="7"/>
        <v>0</v>
      </c>
      <c r="AF57" s="133">
        <f t="shared" si="7"/>
        <v>0</v>
      </c>
      <c r="AG57" s="133">
        <f t="shared" si="7"/>
        <v>0</v>
      </c>
      <c r="AH57" s="133">
        <f t="shared" si="7"/>
        <v>0</v>
      </c>
      <c r="AI57" s="133">
        <f t="shared" si="7"/>
        <v>0</v>
      </c>
      <c r="AJ57" s="133">
        <f t="shared" si="7"/>
        <v>0</v>
      </c>
      <c r="AK57" s="133">
        <f t="shared" si="7"/>
        <v>0</v>
      </c>
      <c r="AL57" s="133">
        <f t="shared" si="7"/>
        <v>0</v>
      </c>
      <c r="AM57" s="133">
        <f t="shared" si="7"/>
        <v>0</v>
      </c>
      <c r="AN57" s="133">
        <f t="shared" si="7"/>
        <v>0</v>
      </c>
      <c r="AO57" s="133">
        <f t="shared" si="7"/>
        <v>0</v>
      </c>
      <c r="AP57" s="133">
        <f t="shared" si="7"/>
        <v>0</v>
      </c>
      <c r="AQ57" s="133">
        <f t="shared" si="7"/>
        <v>0</v>
      </c>
      <c r="AR57" s="133">
        <f t="shared" si="7"/>
        <v>0</v>
      </c>
      <c r="AS57" s="134">
        <f t="shared" si="7"/>
        <v>0</v>
      </c>
    </row>
    <row r="58" spans="1:45" ht="18.75" hidden="1" customHeight="1" x14ac:dyDescent="0.4">
      <c r="A58" s="10" t="s">
        <v>56</v>
      </c>
      <c r="B58" s="49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12" t="s">
        <v>57</v>
      </c>
      <c r="Y58" s="153">
        <v>0</v>
      </c>
      <c r="Z58" s="153">
        <v>0</v>
      </c>
      <c r="AA58" s="153">
        <v>0</v>
      </c>
      <c r="AB58" s="153">
        <v>0</v>
      </c>
      <c r="AC58" s="153">
        <v>0</v>
      </c>
      <c r="AD58" s="153">
        <v>0</v>
      </c>
      <c r="AE58" s="153">
        <v>0</v>
      </c>
      <c r="AF58" s="153">
        <v>0</v>
      </c>
      <c r="AG58" s="153">
        <v>0</v>
      </c>
      <c r="AH58" s="153">
        <v>0</v>
      </c>
      <c r="AI58" s="153">
        <v>0</v>
      </c>
      <c r="AJ58" s="153">
        <v>0</v>
      </c>
      <c r="AK58" s="153">
        <v>0</v>
      </c>
      <c r="AL58" s="153">
        <v>0</v>
      </c>
      <c r="AM58" s="153">
        <v>0</v>
      </c>
      <c r="AN58" s="153">
        <v>0</v>
      </c>
      <c r="AO58" s="153">
        <v>0</v>
      </c>
      <c r="AP58" s="153">
        <v>0</v>
      </c>
      <c r="AQ58" s="153">
        <v>0</v>
      </c>
      <c r="AR58" s="153">
        <v>0</v>
      </c>
      <c r="AS58" s="154">
        <v>0</v>
      </c>
    </row>
    <row r="59" spans="1:45" ht="17.399999999999999" hidden="1" thickBot="1" x14ac:dyDescent="0.45">
      <c r="A59" s="10" t="s">
        <v>63</v>
      </c>
      <c r="B59" s="49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11" t="s">
        <v>23</v>
      </c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4"/>
    </row>
    <row r="60" spans="1:45" ht="17.399999999999999" hidden="1" thickBot="1" x14ac:dyDescent="0.45">
      <c r="A60" s="10" t="s">
        <v>64</v>
      </c>
      <c r="B60" s="49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11" t="s">
        <v>23</v>
      </c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4"/>
    </row>
    <row r="61" spans="1:45" ht="17.399999999999999" hidden="1" thickBot="1" x14ac:dyDescent="0.45">
      <c r="A61" s="10" t="s">
        <v>65</v>
      </c>
      <c r="B61" s="49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11" t="s">
        <v>23</v>
      </c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4"/>
    </row>
    <row r="62" spans="1:45" ht="17.399999999999999" hidden="1" thickBot="1" x14ac:dyDescent="0.45">
      <c r="A62" s="10" t="s">
        <v>66</v>
      </c>
      <c r="B62" s="49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11" t="s">
        <v>23</v>
      </c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4"/>
    </row>
    <row r="63" spans="1:45" ht="17.399999999999999" hidden="1" thickBot="1" x14ac:dyDescent="0.45">
      <c r="A63" s="10" t="s">
        <v>67</v>
      </c>
      <c r="B63" s="49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11" t="s">
        <v>23</v>
      </c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4"/>
    </row>
    <row r="64" spans="1:45" ht="17.399999999999999" hidden="1" thickBot="1" x14ac:dyDescent="0.45">
      <c r="A64" s="10" t="s">
        <v>68</v>
      </c>
      <c r="B64" s="49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11" t="s">
        <v>23</v>
      </c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4"/>
    </row>
    <row r="65" spans="1:45" ht="24.75" hidden="1" customHeight="1" x14ac:dyDescent="0.4">
      <c r="A65" s="46" t="s">
        <v>69</v>
      </c>
      <c r="B65" s="47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48"/>
      <c r="Y65" s="133">
        <f t="shared" ref="Y65:AS65" si="8">C5</f>
        <v>0</v>
      </c>
      <c r="Z65" s="133">
        <f t="shared" si="8"/>
        <v>0</v>
      </c>
      <c r="AA65" s="133">
        <f t="shared" si="8"/>
        <v>0</v>
      </c>
      <c r="AB65" s="133">
        <f t="shared" si="8"/>
        <v>0</v>
      </c>
      <c r="AC65" s="133">
        <f t="shared" si="8"/>
        <v>0</v>
      </c>
      <c r="AD65" s="133">
        <f t="shared" si="8"/>
        <v>0</v>
      </c>
      <c r="AE65" s="133">
        <f t="shared" si="8"/>
        <v>0</v>
      </c>
      <c r="AF65" s="133">
        <f t="shared" si="8"/>
        <v>0</v>
      </c>
      <c r="AG65" s="133">
        <f t="shared" si="8"/>
        <v>0</v>
      </c>
      <c r="AH65" s="133">
        <f t="shared" si="8"/>
        <v>0</v>
      </c>
      <c r="AI65" s="133">
        <f t="shared" si="8"/>
        <v>0</v>
      </c>
      <c r="AJ65" s="133">
        <f t="shared" si="8"/>
        <v>0</v>
      </c>
      <c r="AK65" s="133">
        <f t="shared" si="8"/>
        <v>0</v>
      </c>
      <c r="AL65" s="133">
        <f t="shared" si="8"/>
        <v>0</v>
      </c>
      <c r="AM65" s="133">
        <f t="shared" si="8"/>
        <v>0</v>
      </c>
      <c r="AN65" s="133">
        <f t="shared" si="8"/>
        <v>0</v>
      </c>
      <c r="AO65" s="133">
        <f t="shared" si="8"/>
        <v>0</v>
      </c>
      <c r="AP65" s="133">
        <f t="shared" si="8"/>
        <v>0</v>
      </c>
      <c r="AQ65" s="133">
        <f t="shared" si="8"/>
        <v>0</v>
      </c>
      <c r="AR65" s="133">
        <f t="shared" si="8"/>
        <v>0</v>
      </c>
      <c r="AS65" s="134">
        <f t="shared" si="8"/>
        <v>0</v>
      </c>
    </row>
    <row r="66" spans="1:45" ht="18.75" hidden="1" customHeight="1" x14ac:dyDescent="0.4">
      <c r="A66" s="10" t="s">
        <v>56</v>
      </c>
      <c r="B66" s="49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12" t="s">
        <v>57</v>
      </c>
      <c r="Y66" s="153">
        <v>0</v>
      </c>
      <c r="Z66" s="153">
        <v>0</v>
      </c>
      <c r="AA66" s="153">
        <v>0</v>
      </c>
      <c r="AB66" s="153">
        <v>0</v>
      </c>
      <c r="AC66" s="153">
        <v>0</v>
      </c>
      <c r="AD66" s="153">
        <v>0</v>
      </c>
      <c r="AE66" s="153">
        <v>0</v>
      </c>
      <c r="AF66" s="153">
        <v>0</v>
      </c>
      <c r="AG66" s="153">
        <v>0</v>
      </c>
      <c r="AH66" s="153">
        <v>0</v>
      </c>
      <c r="AI66" s="153">
        <v>0</v>
      </c>
      <c r="AJ66" s="153">
        <v>0</v>
      </c>
      <c r="AK66" s="153">
        <v>0</v>
      </c>
      <c r="AL66" s="153">
        <v>0</v>
      </c>
      <c r="AM66" s="153">
        <v>0</v>
      </c>
      <c r="AN66" s="153">
        <v>0</v>
      </c>
      <c r="AO66" s="153">
        <v>0</v>
      </c>
      <c r="AP66" s="153">
        <v>0</v>
      </c>
      <c r="AQ66" s="153">
        <v>0</v>
      </c>
      <c r="AR66" s="153">
        <v>0</v>
      </c>
      <c r="AS66" s="154">
        <v>0</v>
      </c>
    </row>
    <row r="67" spans="1:45" ht="17.399999999999999" hidden="1" thickBot="1" x14ac:dyDescent="0.45">
      <c r="A67" s="10" t="s">
        <v>64</v>
      </c>
      <c r="B67" s="49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11" t="s">
        <v>23</v>
      </c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4"/>
    </row>
    <row r="68" spans="1:45" ht="17.399999999999999" hidden="1" thickBot="1" x14ac:dyDescent="0.45">
      <c r="A68" s="10" t="s">
        <v>70</v>
      </c>
      <c r="B68" s="49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11" t="s">
        <v>23</v>
      </c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4"/>
    </row>
    <row r="69" spans="1:45" ht="17.399999999999999" hidden="1" thickBot="1" x14ac:dyDescent="0.45">
      <c r="A69" s="10" t="s">
        <v>71</v>
      </c>
      <c r="B69" s="49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11" t="s">
        <v>23</v>
      </c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4"/>
    </row>
    <row r="70" spans="1:45" ht="17.399999999999999" hidden="1" thickBot="1" x14ac:dyDescent="0.45">
      <c r="A70" s="10" t="s">
        <v>72</v>
      </c>
      <c r="B70" s="49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12" t="s">
        <v>73</v>
      </c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4"/>
    </row>
    <row r="71" spans="1:45" ht="17.399999999999999" hidden="1" thickBot="1" x14ac:dyDescent="0.45">
      <c r="A71" s="10" t="s">
        <v>74</v>
      </c>
      <c r="B71" s="49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12" t="s">
        <v>73</v>
      </c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4"/>
    </row>
    <row r="72" spans="1:45" ht="24.75" hidden="1" customHeight="1" x14ac:dyDescent="0.4">
      <c r="A72" s="46" t="s">
        <v>75</v>
      </c>
      <c r="B72" s="47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48"/>
      <c r="Y72" s="133">
        <f t="shared" ref="Y72:AS72" si="9">C6</f>
        <v>0</v>
      </c>
      <c r="Z72" s="133">
        <f t="shared" si="9"/>
        <v>0</v>
      </c>
      <c r="AA72" s="133">
        <f t="shared" si="9"/>
        <v>0</v>
      </c>
      <c r="AB72" s="133">
        <f t="shared" si="9"/>
        <v>0</v>
      </c>
      <c r="AC72" s="133">
        <f t="shared" si="9"/>
        <v>0</v>
      </c>
      <c r="AD72" s="133">
        <f t="shared" si="9"/>
        <v>0</v>
      </c>
      <c r="AE72" s="133">
        <f t="shared" si="9"/>
        <v>0</v>
      </c>
      <c r="AF72" s="133">
        <f t="shared" si="9"/>
        <v>0</v>
      </c>
      <c r="AG72" s="133">
        <f t="shared" si="9"/>
        <v>0</v>
      </c>
      <c r="AH72" s="133">
        <f t="shared" si="9"/>
        <v>0</v>
      </c>
      <c r="AI72" s="133">
        <f t="shared" si="9"/>
        <v>0</v>
      </c>
      <c r="AJ72" s="133">
        <f t="shared" si="9"/>
        <v>0</v>
      </c>
      <c r="AK72" s="133">
        <f t="shared" si="9"/>
        <v>0</v>
      </c>
      <c r="AL72" s="133">
        <f t="shared" si="9"/>
        <v>0</v>
      </c>
      <c r="AM72" s="133">
        <f t="shared" si="9"/>
        <v>0</v>
      </c>
      <c r="AN72" s="133">
        <f t="shared" si="9"/>
        <v>0</v>
      </c>
      <c r="AO72" s="133">
        <f t="shared" si="9"/>
        <v>0</v>
      </c>
      <c r="AP72" s="133">
        <f t="shared" si="9"/>
        <v>0</v>
      </c>
      <c r="AQ72" s="133">
        <f t="shared" si="9"/>
        <v>0</v>
      </c>
      <c r="AR72" s="133">
        <f t="shared" si="9"/>
        <v>0</v>
      </c>
      <c r="AS72" s="134">
        <f t="shared" si="9"/>
        <v>0</v>
      </c>
    </row>
    <row r="73" spans="1:45" ht="18.75" hidden="1" customHeight="1" x14ac:dyDescent="0.4">
      <c r="A73" s="10" t="s">
        <v>56</v>
      </c>
      <c r="B73" s="49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12" t="s">
        <v>57</v>
      </c>
      <c r="Y73" s="153">
        <v>0</v>
      </c>
      <c r="Z73" s="153">
        <v>0</v>
      </c>
      <c r="AA73" s="153">
        <v>0</v>
      </c>
      <c r="AB73" s="153">
        <v>0</v>
      </c>
      <c r="AC73" s="153">
        <v>0</v>
      </c>
      <c r="AD73" s="153">
        <v>0</v>
      </c>
      <c r="AE73" s="153">
        <v>0</v>
      </c>
      <c r="AF73" s="153">
        <v>0</v>
      </c>
      <c r="AG73" s="153">
        <v>0</v>
      </c>
      <c r="AH73" s="153">
        <v>0</v>
      </c>
      <c r="AI73" s="153">
        <v>0</v>
      </c>
      <c r="AJ73" s="153">
        <v>0</v>
      </c>
      <c r="AK73" s="153">
        <v>0</v>
      </c>
      <c r="AL73" s="153">
        <v>0</v>
      </c>
      <c r="AM73" s="153">
        <v>0</v>
      </c>
      <c r="AN73" s="153">
        <v>0</v>
      </c>
      <c r="AO73" s="153">
        <v>0</v>
      </c>
      <c r="AP73" s="153">
        <v>0</v>
      </c>
      <c r="AQ73" s="153">
        <v>0</v>
      </c>
      <c r="AR73" s="153">
        <v>0</v>
      </c>
      <c r="AS73" s="154">
        <v>0</v>
      </c>
    </row>
    <row r="74" spans="1:45" ht="17.399999999999999" hidden="1" thickBot="1" x14ac:dyDescent="0.45">
      <c r="A74" s="10" t="s">
        <v>76</v>
      </c>
      <c r="B74" s="49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11" t="s">
        <v>23</v>
      </c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4"/>
    </row>
    <row r="75" spans="1:45" ht="17.399999999999999" hidden="1" thickBot="1" x14ac:dyDescent="0.45">
      <c r="A75" s="10" t="s">
        <v>77</v>
      </c>
      <c r="B75" s="49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11" t="s">
        <v>23</v>
      </c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4"/>
    </row>
    <row r="76" spans="1:45" ht="17.399999999999999" hidden="1" thickBot="1" x14ac:dyDescent="0.45">
      <c r="A76" s="10" t="s">
        <v>78</v>
      </c>
      <c r="B76" s="49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11" t="s">
        <v>23</v>
      </c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4"/>
    </row>
    <row r="77" spans="1:45" ht="17.399999999999999" hidden="1" thickBot="1" x14ac:dyDescent="0.45">
      <c r="A77" s="10" t="s">
        <v>79</v>
      </c>
      <c r="B77" s="49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11" t="s">
        <v>23</v>
      </c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4"/>
    </row>
    <row r="78" spans="1:45" ht="17.399999999999999" hidden="1" thickBot="1" x14ac:dyDescent="0.45">
      <c r="A78" s="10" t="s">
        <v>80</v>
      </c>
      <c r="B78" s="49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11" t="s">
        <v>23</v>
      </c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4"/>
    </row>
    <row r="79" spans="1:45" ht="17.399999999999999" hidden="1" thickBot="1" x14ac:dyDescent="0.45">
      <c r="A79" s="10" t="s">
        <v>81</v>
      </c>
      <c r="B79" s="49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11" t="s">
        <v>23</v>
      </c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4"/>
    </row>
    <row r="80" spans="1:45" ht="17.399999999999999" hidden="1" thickBot="1" x14ac:dyDescent="0.45">
      <c r="A80" s="10" t="s">
        <v>82</v>
      </c>
      <c r="B80" s="49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11" t="s">
        <v>23</v>
      </c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4"/>
    </row>
    <row r="81" spans="1:45" ht="17.399999999999999" hidden="1" thickBot="1" x14ac:dyDescent="0.45">
      <c r="A81" s="10" t="s">
        <v>83</v>
      </c>
      <c r="B81" s="49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12" t="s">
        <v>73</v>
      </c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4"/>
    </row>
    <row r="82" spans="1:45" ht="17.399999999999999" hidden="1" thickBot="1" x14ac:dyDescent="0.45">
      <c r="A82" s="10" t="s">
        <v>84</v>
      </c>
      <c r="B82" s="49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11" t="s">
        <v>23</v>
      </c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4"/>
    </row>
    <row r="83" spans="1:45" ht="24.75" hidden="1" customHeight="1" x14ac:dyDescent="0.4">
      <c r="A83" s="46" t="s">
        <v>85</v>
      </c>
      <c r="B83" s="47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48"/>
      <c r="Y83" s="133">
        <f t="shared" ref="Y83:AS83" si="10">C7</f>
        <v>0</v>
      </c>
      <c r="Z83" s="133">
        <f t="shared" si="10"/>
        <v>0</v>
      </c>
      <c r="AA83" s="133">
        <f t="shared" si="10"/>
        <v>0</v>
      </c>
      <c r="AB83" s="133">
        <f t="shared" si="10"/>
        <v>0</v>
      </c>
      <c r="AC83" s="133">
        <f t="shared" si="10"/>
        <v>0</v>
      </c>
      <c r="AD83" s="133">
        <f t="shared" si="10"/>
        <v>0</v>
      </c>
      <c r="AE83" s="133">
        <f t="shared" si="10"/>
        <v>0</v>
      </c>
      <c r="AF83" s="133">
        <f t="shared" si="10"/>
        <v>0</v>
      </c>
      <c r="AG83" s="133">
        <f t="shared" si="10"/>
        <v>0</v>
      </c>
      <c r="AH83" s="133">
        <f t="shared" si="10"/>
        <v>0</v>
      </c>
      <c r="AI83" s="133">
        <f t="shared" si="10"/>
        <v>0</v>
      </c>
      <c r="AJ83" s="133">
        <f t="shared" si="10"/>
        <v>0</v>
      </c>
      <c r="AK83" s="133">
        <f t="shared" si="10"/>
        <v>0</v>
      </c>
      <c r="AL83" s="133">
        <f t="shared" si="10"/>
        <v>0</v>
      </c>
      <c r="AM83" s="133">
        <f t="shared" si="10"/>
        <v>0</v>
      </c>
      <c r="AN83" s="133">
        <f t="shared" si="10"/>
        <v>0</v>
      </c>
      <c r="AO83" s="133">
        <f t="shared" si="10"/>
        <v>0</v>
      </c>
      <c r="AP83" s="133">
        <f t="shared" si="10"/>
        <v>0</v>
      </c>
      <c r="AQ83" s="133">
        <f t="shared" si="10"/>
        <v>0</v>
      </c>
      <c r="AR83" s="133">
        <f t="shared" si="10"/>
        <v>0</v>
      </c>
      <c r="AS83" s="134">
        <f t="shared" si="10"/>
        <v>0</v>
      </c>
    </row>
    <row r="84" spans="1:45" ht="18.75" hidden="1" customHeight="1" x14ac:dyDescent="0.4">
      <c r="A84" s="10" t="s">
        <v>56</v>
      </c>
      <c r="B84" s="49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12" t="s">
        <v>57</v>
      </c>
      <c r="Y84" s="153">
        <v>0</v>
      </c>
      <c r="Z84" s="153">
        <v>0</v>
      </c>
      <c r="AA84" s="153">
        <v>0</v>
      </c>
      <c r="AB84" s="153">
        <v>0</v>
      </c>
      <c r="AC84" s="153">
        <v>0</v>
      </c>
      <c r="AD84" s="153">
        <v>0</v>
      </c>
      <c r="AE84" s="153">
        <v>0</v>
      </c>
      <c r="AF84" s="153">
        <v>0</v>
      </c>
      <c r="AG84" s="153">
        <v>0</v>
      </c>
      <c r="AH84" s="153">
        <v>0</v>
      </c>
      <c r="AI84" s="153">
        <v>0</v>
      </c>
      <c r="AJ84" s="153">
        <v>0</v>
      </c>
      <c r="AK84" s="153">
        <v>0</v>
      </c>
      <c r="AL84" s="153">
        <v>0</v>
      </c>
      <c r="AM84" s="153">
        <v>0</v>
      </c>
      <c r="AN84" s="153">
        <v>0</v>
      </c>
      <c r="AO84" s="153">
        <v>0</v>
      </c>
      <c r="AP84" s="153">
        <v>0</v>
      </c>
      <c r="AQ84" s="153">
        <v>0</v>
      </c>
      <c r="AR84" s="153">
        <v>0</v>
      </c>
      <c r="AS84" s="154">
        <v>0</v>
      </c>
    </row>
    <row r="85" spans="1:45" ht="17.399999999999999" hidden="1" thickBot="1" x14ac:dyDescent="0.45">
      <c r="A85" s="10" t="s">
        <v>86</v>
      </c>
      <c r="B85" s="49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12" t="s">
        <v>73</v>
      </c>
      <c r="Y85" s="153">
        <v>5</v>
      </c>
      <c r="Z85" s="153">
        <v>5</v>
      </c>
      <c r="AA85" s="153">
        <v>5</v>
      </c>
      <c r="AB85" s="153">
        <v>5</v>
      </c>
      <c r="AC85" s="153">
        <v>5</v>
      </c>
      <c r="AD85" s="153">
        <v>5</v>
      </c>
      <c r="AE85" s="153">
        <v>5</v>
      </c>
      <c r="AF85" s="153">
        <v>5</v>
      </c>
      <c r="AG85" s="153">
        <v>5</v>
      </c>
      <c r="AH85" s="153">
        <v>5</v>
      </c>
      <c r="AI85" s="153">
        <v>5</v>
      </c>
      <c r="AJ85" s="153">
        <v>5</v>
      </c>
      <c r="AK85" s="153">
        <v>5</v>
      </c>
      <c r="AL85" s="153">
        <v>5</v>
      </c>
      <c r="AM85" s="153">
        <v>5</v>
      </c>
      <c r="AN85" s="153">
        <v>5</v>
      </c>
      <c r="AO85" s="153">
        <v>5</v>
      </c>
      <c r="AP85" s="153">
        <v>5</v>
      </c>
      <c r="AQ85" s="153">
        <v>5</v>
      </c>
      <c r="AR85" s="153">
        <v>5</v>
      </c>
      <c r="AS85" s="154">
        <v>5</v>
      </c>
    </row>
    <row r="86" spans="1:45" ht="17.399999999999999" hidden="1" thickBot="1" x14ac:dyDescent="0.45">
      <c r="A86" s="10" t="s">
        <v>87</v>
      </c>
      <c r="B86" s="49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12" t="s">
        <v>73</v>
      </c>
      <c r="Y86" s="153">
        <v>5</v>
      </c>
      <c r="Z86" s="153">
        <v>5</v>
      </c>
      <c r="AA86" s="153">
        <v>5</v>
      </c>
      <c r="AB86" s="153">
        <v>5</v>
      </c>
      <c r="AC86" s="153">
        <v>5</v>
      </c>
      <c r="AD86" s="153">
        <v>5</v>
      </c>
      <c r="AE86" s="153">
        <v>5</v>
      </c>
      <c r="AF86" s="153">
        <v>5</v>
      </c>
      <c r="AG86" s="153">
        <v>5</v>
      </c>
      <c r="AH86" s="153">
        <v>5</v>
      </c>
      <c r="AI86" s="153">
        <v>5</v>
      </c>
      <c r="AJ86" s="153">
        <v>5</v>
      </c>
      <c r="AK86" s="153">
        <v>5</v>
      </c>
      <c r="AL86" s="153">
        <v>5</v>
      </c>
      <c r="AM86" s="153">
        <v>5</v>
      </c>
      <c r="AN86" s="153">
        <v>5</v>
      </c>
      <c r="AO86" s="153">
        <v>5</v>
      </c>
      <c r="AP86" s="153">
        <v>5</v>
      </c>
      <c r="AQ86" s="153">
        <v>5</v>
      </c>
      <c r="AR86" s="153">
        <v>5</v>
      </c>
      <c r="AS86" s="154">
        <v>5</v>
      </c>
    </row>
    <row r="87" spans="1:45" ht="17.399999999999999" hidden="1" thickBot="1" x14ac:dyDescent="0.45">
      <c r="A87" s="10" t="s">
        <v>78</v>
      </c>
      <c r="B87" s="49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11" t="s">
        <v>23</v>
      </c>
      <c r="Y87" s="153">
        <f>IF(C87=2,5,IF(C87=3,3,IF(C87=4,2,1)))</f>
        <v>1</v>
      </c>
      <c r="Z87" s="153">
        <f>IF(D87=2,5,IF(D87=3,3,IF(D87=4,2,1)))</f>
        <v>1</v>
      </c>
      <c r="AA87" s="153">
        <f>IF(E87=2,5,IF(E87=3,3,IF(E87=4,2,1)))</f>
        <v>1</v>
      </c>
      <c r="AB87" s="153">
        <f>IF(F87=2,5,IF(F87=3,3,IF(F87=4,2,1)))</f>
        <v>1</v>
      </c>
      <c r="AC87" s="153">
        <v>1</v>
      </c>
      <c r="AD87" s="153">
        <v>1</v>
      </c>
      <c r="AE87" s="153">
        <v>1</v>
      </c>
      <c r="AF87" s="153">
        <v>1</v>
      </c>
      <c r="AG87" s="153">
        <v>1</v>
      </c>
      <c r="AH87" s="153">
        <v>1</v>
      </c>
      <c r="AI87" s="153">
        <v>1</v>
      </c>
      <c r="AJ87" s="153">
        <v>1</v>
      </c>
      <c r="AK87" s="153">
        <v>1</v>
      </c>
      <c r="AL87" s="153">
        <v>1</v>
      </c>
      <c r="AM87" s="153">
        <v>1</v>
      </c>
      <c r="AN87" s="153">
        <v>1</v>
      </c>
      <c r="AO87" s="153">
        <v>1</v>
      </c>
      <c r="AP87" s="153">
        <v>1</v>
      </c>
      <c r="AQ87" s="153">
        <v>1</v>
      </c>
      <c r="AR87" s="153">
        <v>1</v>
      </c>
      <c r="AS87" s="154">
        <v>1</v>
      </c>
    </row>
    <row r="88" spans="1:45" ht="17.399999999999999" hidden="1" thickBot="1" x14ac:dyDescent="0.45">
      <c r="A88" s="10" t="s">
        <v>79</v>
      </c>
      <c r="B88" s="49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11" t="s">
        <v>23</v>
      </c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4"/>
    </row>
    <row r="89" spans="1:45" ht="17.399999999999999" hidden="1" thickBot="1" x14ac:dyDescent="0.45">
      <c r="A89" s="10" t="s">
        <v>76</v>
      </c>
      <c r="B89" s="49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11" t="s">
        <v>23</v>
      </c>
      <c r="Y89" s="153">
        <v>5</v>
      </c>
      <c r="Z89" s="153">
        <v>5</v>
      </c>
      <c r="AA89" s="153">
        <v>5</v>
      </c>
      <c r="AB89" s="153">
        <v>5</v>
      </c>
      <c r="AC89" s="153">
        <v>5</v>
      </c>
      <c r="AD89" s="153">
        <v>5</v>
      </c>
      <c r="AE89" s="153">
        <v>5</v>
      </c>
      <c r="AF89" s="153">
        <v>5</v>
      </c>
      <c r="AG89" s="153">
        <v>5</v>
      </c>
      <c r="AH89" s="153">
        <v>5</v>
      </c>
      <c r="AI89" s="153">
        <v>5</v>
      </c>
      <c r="AJ89" s="153">
        <v>5</v>
      </c>
      <c r="AK89" s="153">
        <v>5</v>
      </c>
      <c r="AL89" s="153">
        <v>5</v>
      </c>
      <c r="AM89" s="153">
        <v>5</v>
      </c>
      <c r="AN89" s="153">
        <v>5</v>
      </c>
      <c r="AO89" s="153">
        <v>5</v>
      </c>
      <c r="AP89" s="153">
        <v>5</v>
      </c>
      <c r="AQ89" s="153">
        <v>5</v>
      </c>
      <c r="AR89" s="153">
        <v>5</v>
      </c>
      <c r="AS89" s="154">
        <v>5</v>
      </c>
    </row>
    <row r="90" spans="1:45" ht="17.399999999999999" hidden="1" thickBot="1" x14ac:dyDescent="0.45">
      <c r="A90" s="10" t="s">
        <v>77</v>
      </c>
      <c r="B90" s="49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11" t="s">
        <v>23</v>
      </c>
      <c r="Y90" s="153">
        <v>5</v>
      </c>
      <c r="Z90" s="153">
        <v>5</v>
      </c>
      <c r="AA90" s="153">
        <v>5</v>
      </c>
      <c r="AB90" s="153">
        <v>5</v>
      </c>
      <c r="AC90" s="153">
        <v>5</v>
      </c>
      <c r="AD90" s="153">
        <v>5</v>
      </c>
      <c r="AE90" s="153">
        <v>5</v>
      </c>
      <c r="AF90" s="153">
        <v>5</v>
      </c>
      <c r="AG90" s="153">
        <v>5</v>
      </c>
      <c r="AH90" s="153">
        <v>5</v>
      </c>
      <c r="AI90" s="153">
        <v>5</v>
      </c>
      <c r="AJ90" s="153">
        <v>5</v>
      </c>
      <c r="AK90" s="153">
        <v>5</v>
      </c>
      <c r="AL90" s="153">
        <v>5</v>
      </c>
      <c r="AM90" s="153">
        <v>5</v>
      </c>
      <c r="AN90" s="153">
        <v>5</v>
      </c>
      <c r="AO90" s="153">
        <v>5</v>
      </c>
      <c r="AP90" s="153">
        <v>5</v>
      </c>
      <c r="AQ90" s="153">
        <v>5</v>
      </c>
      <c r="AR90" s="153">
        <v>5</v>
      </c>
      <c r="AS90" s="154">
        <v>5</v>
      </c>
    </row>
    <row r="91" spans="1:45" ht="17.399999999999999" hidden="1" thickBot="1" x14ac:dyDescent="0.45">
      <c r="A91" s="10" t="s">
        <v>82</v>
      </c>
      <c r="B91" s="49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11" t="s">
        <v>23</v>
      </c>
      <c r="Y91" s="153">
        <f>IF(C91="Inox",5,IF(C91="Alu",3,IF(C91="Autre",1,0)))</f>
        <v>0</v>
      </c>
      <c r="Z91" s="153">
        <f>IF(D91="Inox",5,IF(D91="Alu",3,IF(D91="Autre",1,0)))</f>
        <v>0</v>
      </c>
      <c r="AA91" s="153">
        <f>IF(E91="Inox",5,IF(E91="Alu",3,IF(E91="Autre",1,0)))</f>
        <v>0</v>
      </c>
      <c r="AB91" s="153">
        <f>IF(F91="Inox",5,IF(F91="Alu",3,IF(F91="Autre",1,0)))</f>
        <v>0</v>
      </c>
      <c r="AC91" s="153">
        <v>0</v>
      </c>
      <c r="AD91" s="153">
        <v>0</v>
      </c>
      <c r="AE91" s="153">
        <v>0</v>
      </c>
      <c r="AF91" s="153">
        <v>0</v>
      </c>
      <c r="AG91" s="153">
        <v>0</v>
      </c>
      <c r="AH91" s="153">
        <v>0</v>
      </c>
      <c r="AI91" s="153">
        <v>0</v>
      </c>
      <c r="AJ91" s="153">
        <v>0</v>
      </c>
      <c r="AK91" s="153">
        <v>0</v>
      </c>
      <c r="AL91" s="153">
        <v>0</v>
      </c>
      <c r="AM91" s="153">
        <v>0</v>
      </c>
      <c r="AN91" s="153">
        <v>0</v>
      </c>
      <c r="AO91" s="153">
        <v>0</v>
      </c>
      <c r="AP91" s="153">
        <v>0</v>
      </c>
      <c r="AQ91" s="153">
        <v>0</v>
      </c>
      <c r="AR91" s="153">
        <v>0</v>
      </c>
      <c r="AS91" s="154">
        <v>0</v>
      </c>
    </row>
    <row r="92" spans="1:45" ht="17.399999999999999" hidden="1" thickBot="1" x14ac:dyDescent="0.45">
      <c r="A92" s="10" t="s">
        <v>83</v>
      </c>
      <c r="B92" s="49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11" t="s">
        <v>23</v>
      </c>
      <c r="Y92" s="153">
        <f>IF(C92="OUI",4,IF(C92="NON",2,IF(C92="Autre",1,0)))</f>
        <v>0</v>
      </c>
      <c r="Z92" s="153">
        <f>IF(D92="OUI",4,IF(D92="NON",2,IF(D92="Autre",1,0)))</f>
        <v>0</v>
      </c>
      <c r="AA92" s="153">
        <f>IF(E92="OUI",4,IF(E92="NON",2,IF(E92="Autre",1,0)))</f>
        <v>0</v>
      </c>
      <c r="AB92" s="153">
        <f>IF(F92="OUI",4,IF(F92="NON",2,IF(F92="Autre",1,0)))</f>
        <v>0</v>
      </c>
      <c r="AC92" s="153">
        <v>0</v>
      </c>
      <c r="AD92" s="153">
        <v>0</v>
      </c>
      <c r="AE92" s="153">
        <v>0</v>
      </c>
      <c r="AF92" s="153">
        <v>0</v>
      </c>
      <c r="AG92" s="153">
        <v>0</v>
      </c>
      <c r="AH92" s="153">
        <v>0</v>
      </c>
      <c r="AI92" s="153">
        <v>0</v>
      </c>
      <c r="AJ92" s="153">
        <v>0</v>
      </c>
      <c r="AK92" s="153">
        <v>0</v>
      </c>
      <c r="AL92" s="153">
        <v>0</v>
      </c>
      <c r="AM92" s="153">
        <v>0</v>
      </c>
      <c r="AN92" s="153">
        <v>0</v>
      </c>
      <c r="AO92" s="153">
        <v>0</v>
      </c>
      <c r="AP92" s="153">
        <v>0</v>
      </c>
      <c r="AQ92" s="153">
        <v>0</v>
      </c>
      <c r="AR92" s="153">
        <v>0</v>
      </c>
      <c r="AS92" s="154">
        <v>0</v>
      </c>
    </row>
    <row r="93" spans="1:45" ht="17.399999999999999" hidden="1" thickBot="1" x14ac:dyDescent="0.45">
      <c r="A93" s="10" t="s">
        <v>88</v>
      </c>
      <c r="B93" s="49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11" t="s">
        <v>23</v>
      </c>
      <c r="Y93" s="153">
        <v>5</v>
      </c>
      <c r="Z93" s="153">
        <v>5</v>
      </c>
      <c r="AA93" s="153">
        <v>5</v>
      </c>
      <c r="AB93" s="153">
        <v>5</v>
      </c>
      <c r="AC93" s="153">
        <v>5</v>
      </c>
      <c r="AD93" s="153">
        <v>5</v>
      </c>
      <c r="AE93" s="153">
        <v>5</v>
      </c>
      <c r="AF93" s="153">
        <v>5</v>
      </c>
      <c r="AG93" s="153">
        <v>5</v>
      </c>
      <c r="AH93" s="153">
        <v>5</v>
      </c>
      <c r="AI93" s="153">
        <v>5</v>
      </c>
      <c r="AJ93" s="153">
        <v>5</v>
      </c>
      <c r="AK93" s="153">
        <v>5</v>
      </c>
      <c r="AL93" s="153">
        <v>5</v>
      </c>
      <c r="AM93" s="153">
        <v>5</v>
      </c>
      <c r="AN93" s="153">
        <v>5</v>
      </c>
      <c r="AO93" s="153">
        <v>5</v>
      </c>
      <c r="AP93" s="153">
        <v>5</v>
      </c>
      <c r="AQ93" s="153">
        <v>5</v>
      </c>
      <c r="AR93" s="153">
        <v>5</v>
      </c>
      <c r="AS93" s="154">
        <v>5</v>
      </c>
    </row>
    <row r="94" spans="1:45" ht="24.75" hidden="1" customHeight="1" x14ac:dyDescent="0.4">
      <c r="A94" s="46" t="s">
        <v>89</v>
      </c>
      <c r="B94" s="4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48"/>
      <c r="Y94" s="133">
        <f t="shared" ref="Y94:AS94" si="11">C8</f>
        <v>0</v>
      </c>
      <c r="Z94" s="133">
        <f t="shared" si="11"/>
        <v>0</v>
      </c>
      <c r="AA94" s="133">
        <f t="shared" si="11"/>
        <v>0</v>
      </c>
      <c r="AB94" s="133">
        <f t="shared" si="11"/>
        <v>0</v>
      </c>
      <c r="AC94" s="133">
        <f t="shared" si="11"/>
        <v>0</v>
      </c>
      <c r="AD94" s="133">
        <f t="shared" si="11"/>
        <v>0</v>
      </c>
      <c r="AE94" s="133">
        <f t="shared" si="11"/>
        <v>0</v>
      </c>
      <c r="AF94" s="133">
        <f t="shared" si="11"/>
        <v>0</v>
      </c>
      <c r="AG94" s="133">
        <f t="shared" si="11"/>
        <v>0</v>
      </c>
      <c r="AH94" s="133">
        <f t="shared" si="11"/>
        <v>0</v>
      </c>
      <c r="AI94" s="133">
        <f t="shared" si="11"/>
        <v>0</v>
      </c>
      <c r="AJ94" s="133">
        <f t="shared" si="11"/>
        <v>0</v>
      </c>
      <c r="AK94" s="133">
        <f t="shared" si="11"/>
        <v>0</v>
      </c>
      <c r="AL94" s="133">
        <f t="shared" si="11"/>
        <v>0</v>
      </c>
      <c r="AM94" s="133">
        <f t="shared" si="11"/>
        <v>0</v>
      </c>
      <c r="AN94" s="133">
        <f t="shared" si="11"/>
        <v>0</v>
      </c>
      <c r="AO94" s="133">
        <f t="shared" si="11"/>
        <v>0</v>
      </c>
      <c r="AP94" s="133">
        <f t="shared" si="11"/>
        <v>0</v>
      </c>
      <c r="AQ94" s="133">
        <f t="shared" si="11"/>
        <v>0</v>
      </c>
      <c r="AR94" s="133">
        <f t="shared" si="11"/>
        <v>0</v>
      </c>
      <c r="AS94" s="134">
        <f t="shared" si="11"/>
        <v>0</v>
      </c>
    </row>
    <row r="95" spans="1:45" ht="18.75" hidden="1" customHeight="1" x14ac:dyDescent="0.4">
      <c r="A95" s="10" t="s">
        <v>56</v>
      </c>
      <c r="B95" s="49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12" t="s">
        <v>57</v>
      </c>
      <c r="Y95" s="153">
        <v>0</v>
      </c>
      <c r="Z95" s="153">
        <v>0</v>
      </c>
      <c r="AA95" s="153">
        <v>0</v>
      </c>
      <c r="AB95" s="153">
        <v>0</v>
      </c>
      <c r="AC95" s="153">
        <v>0</v>
      </c>
      <c r="AD95" s="153">
        <v>0</v>
      </c>
      <c r="AE95" s="153">
        <v>0</v>
      </c>
      <c r="AF95" s="153">
        <v>0</v>
      </c>
      <c r="AG95" s="153">
        <v>0</v>
      </c>
      <c r="AH95" s="153">
        <v>0</v>
      </c>
      <c r="AI95" s="153">
        <v>0</v>
      </c>
      <c r="AJ95" s="153">
        <v>0</v>
      </c>
      <c r="AK95" s="153">
        <v>0</v>
      </c>
      <c r="AL95" s="153">
        <v>0</v>
      </c>
      <c r="AM95" s="153">
        <v>0</v>
      </c>
      <c r="AN95" s="153">
        <v>0</v>
      </c>
      <c r="AO95" s="153">
        <v>0</v>
      </c>
      <c r="AP95" s="153">
        <v>0</v>
      </c>
      <c r="AQ95" s="153">
        <v>0</v>
      </c>
      <c r="AR95" s="153">
        <v>0</v>
      </c>
      <c r="AS95" s="154">
        <v>0</v>
      </c>
    </row>
    <row r="96" spans="1:45" ht="18.75" hidden="1" customHeight="1" x14ac:dyDescent="0.4">
      <c r="A96" s="10" t="s">
        <v>90</v>
      </c>
      <c r="B96" s="49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11" t="s">
        <v>23</v>
      </c>
      <c r="Y96" s="153"/>
      <c r="Z96" s="153"/>
      <c r="AA96" s="153"/>
      <c r="AB96" s="153"/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4"/>
    </row>
    <row r="97" spans="1:45" ht="18.75" hidden="1" customHeight="1" x14ac:dyDescent="0.4">
      <c r="A97" s="10" t="s">
        <v>91</v>
      </c>
      <c r="B97" s="49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11" t="s">
        <v>23</v>
      </c>
      <c r="Y97" s="153"/>
      <c r="Z97" s="153"/>
      <c r="AA97" s="153"/>
      <c r="AB97" s="153"/>
      <c r="AC97" s="153"/>
      <c r="AD97" s="153"/>
      <c r="AE97" s="153"/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4"/>
    </row>
    <row r="98" spans="1:45" ht="24.75" hidden="1" customHeight="1" x14ac:dyDescent="0.4">
      <c r="A98" s="46" t="s">
        <v>92</v>
      </c>
      <c r="B98" s="4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48"/>
      <c r="Y98" s="133">
        <f t="shared" ref="Y98:AS98" si="12">C9</f>
        <v>0</v>
      </c>
      <c r="Z98" s="133">
        <f t="shared" si="12"/>
        <v>0</v>
      </c>
      <c r="AA98" s="133">
        <f t="shared" si="12"/>
        <v>0</v>
      </c>
      <c r="AB98" s="133">
        <f t="shared" si="12"/>
        <v>0</v>
      </c>
      <c r="AC98" s="133">
        <f t="shared" si="12"/>
        <v>0</v>
      </c>
      <c r="AD98" s="133">
        <f t="shared" si="12"/>
        <v>0</v>
      </c>
      <c r="AE98" s="133">
        <f t="shared" si="12"/>
        <v>0</v>
      </c>
      <c r="AF98" s="133">
        <f t="shared" si="12"/>
        <v>0</v>
      </c>
      <c r="AG98" s="133">
        <f t="shared" si="12"/>
        <v>0</v>
      </c>
      <c r="AH98" s="133">
        <f t="shared" si="12"/>
        <v>0</v>
      </c>
      <c r="AI98" s="133">
        <f t="shared" si="12"/>
        <v>0</v>
      </c>
      <c r="AJ98" s="133">
        <f t="shared" si="12"/>
        <v>0</v>
      </c>
      <c r="AK98" s="133">
        <f t="shared" si="12"/>
        <v>0</v>
      </c>
      <c r="AL98" s="133">
        <f t="shared" si="12"/>
        <v>0</v>
      </c>
      <c r="AM98" s="133">
        <f t="shared" si="12"/>
        <v>0</v>
      </c>
      <c r="AN98" s="133">
        <f t="shared" si="12"/>
        <v>0</v>
      </c>
      <c r="AO98" s="133">
        <f t="shared" si="12"/>
        <v>0</v>
      </c>
      <c r="AP98" s="133">
        <f t="shared" si="12"/>
        <v>0</v>
      </c>
      <c r="AQ98" s="133">
        <f t="shared" si="12"/>
        <v>0</v>
      </c>
      <c r="AR98" s="133">
        <f t="shared" si="12"/>
        <v>0</v>
      </c>
      <c r="AS98" s="134">
        <f t="shared" si="12"/>
        <v>0</v>
      </c>
    </row>
    <row r="99" spans="1:45" ht="18.75" hidden="1" customHeight="1" x14ac:dyDescent="0.4">
      <c r="A99" s="10" t="s">
        <v>93</v>
      </c>
      <c r="B99" s="49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12" t="s">
        <v>57</v>
      </c>
      <c r="Y99" s="153">
        <v>0</v>
      </c>
      <c r="Z99" s="153">
        <v>0</v>
      </c>
      <c r="AA99" s="153">
        <v>0</v>
      </c>
      <c r="AB99" s="153">
        <v>0</v>
      </c>
      <c r="AC99" s="153">
        <v>0</v>
      </c>
      <c r="AD99" s="153">
        <v>0</v>
      </c>
      <c r="AE99" s="153">
        <v>0</v>
      </c>
      <c r="AF99" s="153">
        <v>0</v>
      </c>
      <c r="AG99" s="153">
        <v>0</v>
      </c>
      <c r="AH99" s="153">
        <v>0</v>
      </c>
      <c r="AI99" s="153">
        <v>0</v>
      </c>
      <c r="AJ99" s="153">
        <v>0</v>
      </c>
      <c r="AK99" s="153">
        <v>0</v>
      </c>
      <c r="AL99" s="153">
        <v>0</v>
      </c>
      <c r="AM99" s="153">
        <v>0</v>
      </c>
      <c r="AN99" s="153">
        <v>0</v>
      </c>
      <c r="AO99" s="153">
        <v>0</v>
      </c>
      <c r="AP99" s="153">
        <v>0</v>
      </c>
      <c r="AQ99" s="153">
        <v>0</v>
      </c>
      <c r="AR99" s="153">
        <v>0</v>
      </c>
      <c r="AS99" s="154">
        <v>0</v>
      </c>
    </row>
    <row r="100" spans="1:45" ht="17.399999999999999" hidden="1" thickBot="1" x14ac:dyDescent="0.45">
      <c r="A100" s="10" t="s">
        <v>94</v>
      </c>
      <c r="B100" s="49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11" t="s">
        <v>23</v>
      </c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4"/>
    </row>
    <row r="101" spans="1:45" ht="17.399999999999999" hidden="1" thickBot="1" x14ac:dyDescent="0.45">
      <c r="A101" s="10" t="s">
        <v>95</v>
      </c>
      <c r="B101" s="49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11" t="s">
        <v>23</v>
      </c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4"/>
    </row>
    <row r="102" spans="1:45" ht="17.399999999999999" hidden="1" thickBot="1" x14ac:dyDescent="0.45">
      <c r="A102" s="10" t="s">
        <v>96</v>
      </c>
      <c r="B102" s="49"/>
      <c r="C102" s="96"/>
      <c r="D102" s="96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11" t="s">
        <v>23</v>
      </c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4"/>
    </row>
    <row r="103" spans="1:45" ht="17.399999999999999" hidden="1" thickBot="1" x14ac:dyDescent="0.45">
      <c r="A103" s="10" t="s">
        <v>97</v>
      </c>
      <c r="B103" s="49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11" t="s">
        <v>23</v>
      </c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4"/>
    </row>
    <row r="104" spans="1:45" ht="17.399999999999999" hidden="1" thickBot="1" x14ac:dyDescent="0.45">
      <c r="A104" s="51" t="s">
        <v>98</v>
      </c>
      <c r="B104" s="49"/>
      <c r="C104" s="96"/>
      <c r="D104" s="96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52" t="s">
        <v>23</v>
      </c>
      <c r="Y104" s="155"/>
      <c r="Z104" s="155"/>
      <c r="AA104" s="155"/>
      <c r="AB104" s="155"/>
      <c r="AC104" s="155"/>
      <c r="AD104" s="155"/>
      <c r="AE104" s="155"/>
      <c r="AF104" s="155"/>
      <c r="AG104" s="155"/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6"/>
    </row>
    <row r="105" spans="1:45" ht="17.399999999999999" hidden="1" thickBot="1" x14ac:dyDescent="0.45">
      <c r="A105" s="53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6"/>
      <c r="Y105" s="135"/>
      <c r="Z105" s="135"/>
      <c r="AA105" s="135"/>
      <c r="AB105" s="135"/>
      <c r="AC105" s="135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7"/>
    </row>
    <row r="106" spans="1:45" ht="24.75" customHeight="1" x14ac:dyDescent="0.4">
      <c r="A106" s="57" t="s">
        <v>53</v>
      </c>
      <c r="B106" s="58" t="s">
        <v>99</v>
      </c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60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9"/>
    </row>
    <row r="107" spans="1:45" ht="24.75" customHeight="1" x14ac:dyDescent="0.4">
      <c r="A107" s="61" t="s">
        <v>100</v>
      </c>
      <c r="B107" s="4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48"/>
      <c r="Y107" s="112">
        <f t="shared" ref="Y107:AS107" si="13">C2</f>
        <v>0</v>
      </c>
      <c r="Z107" s="112">
        <f t="shared" si="13"/>
        <v>0</v>
      </c>
      <c r="AA107" s="112">
        <f t="shared" si="13"/>
        <v>0</v>
      </c>
      <c r="AB107" s="112">
        <f t="shared" si="13"/>
        <v>0</v>
      </c>
      <c r="AC107" s="112">
        <f t="shared" si="13"/>
        <v>0</v>
      </c>
      <c r="AD107" s="112">
        <f t="shared" si="13"/>
        <v>0</v>
      </c>
      <c r="AE107" s="112">
        <f t="shared" si="13"/>
        <v>0</v>
      </c>
      <c r="AF107" s="112">
        <f t="shared" si="13"/>
        <v>0</v>
      </c>
      <c r="AG107" s="112">
        <f t="shared" si="13"/>
        <v>0</v>
      </c>
      <c r="AH107" s="112">
        <f t="shared" si="13"/>
        <v>0</v>
      </c>
      <c r="AI107" s="112">
        <f t="shared" si="13"/>
        <v>0</v>
      </c>
      <c r="AJ107" s="112">
        <f t="shared" si="13"/>
        <v>0</v>
      </c>
      <c r="AK107" s="112">
        <f t="shared" si="13"/>
        <v>0</v>
      </c>
      <c r="AL107" s="112">
        <f t="shared" si="13"/>
        <v>0</v>
      </c>
      <c r="AM107" s="112">
        <f t="shared" si="13"/>
        <v>0</v>
      </c>
      <c r="AN107" s="112">
        <f t="shared" si="13"/>
        <v>0</v>
      </c>
      <c r="AO107" s="112">
        <f t="shared" si="13"/>
        <v>0</v>
      </c>
      <c r="AP107" s="112">
        <f t="shared" si="13"/>
        <v>0</v>
      </c>
      <c r="AQ107" s="112">
        <f t="shared" si="13"/>
        <v>0</v>
      </c>
      <c r="AR107" s="112">
        <f t="shared" si="13"/>
        <v>0</v>
      </c>
      <c r="AS107" s="113">
        <f t="shared" si="13"/>
        <v>0</v>
      </c>
    </row>
    <row r="108" spans="1:45" ht="18.75" customHeight="1" x14ac:dyDescent="0.4">
      <c r="A108" s="10" t="s">
        <v>56</v>
      </c>
      <c r="B108" s="62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12" t="s">
        <v>57</v>
      </c>
      <c r="Y108" s="112"/>
      <c r="Z108" s="112"/>
      <c r="AA108" s="112"/>
      <c r="AB108" s="112"/>
      <c r="AC108" s="112"/>
      <c r="AD108" s="112"/>
      <c r="AE108" s="112"/>
      <c r="AF108" s="112"/>
      <c r="AG108" s="112"/>
      <c r="AH108" s="112"/>
      <c r="AI108" s="112"/>
      <c r="AJ108" s="112"/>
      <c r="AK108" s="112"/>
      <c r="AL108" s="112"/>
      <c r="AM108" s="112"/>
      <c r="AN108" s="112"/>
      <c r="AO108" s="112"/>
      <c r="AP108" s="112"/>
      <c r="AQ108" s="112"/>
      <c r="AR108" s="112"/>
      <c r="AS108" s="113"/>
    </row>
    <row r="109" spans="1:45" x14ac:dyDescent="0.4">
      <c r="A109" s="10" t="s">
        <v>101</v>
      </c>
      <c r="B109" s="50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11" t="s">
        <v>23</v>
      </c>
      <c r="Y109" s="153">
        <v>0</v>
      </c>
      <c r="Z109" s="153">
        <v>0</v>
      </c>
      <c r="AA109" s="153">
        <v>0</v>
      </c>
      <c r="AB109" s="153">
        <v>0</v>
      </c>
      <c r="AC109" s="153">
        <v>0</v>
      </c>
      <c r="AD109" s="153">
        <v>0</v>
      </c>
      <c r="AE109" s="153">
        <v>0</v>
      </c>
      <c r="AF109" s="153">
        <v>0</v>
      </c>
      <c r="AG109" s="153">
        <v>0</v>
      </c>
      <c r="AH109" s="153">
        <v>0</v>
      </c>
      <c r="AI109" s="153">
        <v>0</v>
      </c>
      <c r="AJ109" s="153">
        <v>0</v>
      </c>
      <c r="AK109" s="153">
        <v>0</v>
      </c>
      <c r="AL109" s="153">
        <v>0</v>
      </c>
      <c r="AM109" s="153">
        <v>0</v>
      </c>
      <c r="AN109" s="153">
        <v>0</v>
      </c>
      <c r="AO109" s="153">
        <v>0</v>
      </c>
      <c r="AP109" s="153">
        <v>0</v>
      </c>
      <c r="AQ109" s="153">
        <v>0</v>
      </c>
      <c r="AR109" s="153">
        <v>0</v>
      </c>
      <c r="AS109" s="154">
        <v>0</v>
      </c>
    </row>
    <row r="110" spans="1:45" x14ac:dyDescent="0.4">
      <c r="A110" s="10" t="s">
        <v>102</v>
      </c>
      <c r="B110" s="50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11" t="s">
        <v>23</v>
      </c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4"/>
    </row>
    <row r="111" spans="1:45" x14ac:dyDescent="0.4">
      <c r="A111" s="10" t="s">
        <v>103</v>
      </c>
      <c r="B111" s="50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11" t="s">
        <v>23</v>
      </c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4"/>
    </row>
    <row r="112" spans="1:45" x14ac:dyDescent="0.4">
      <c r="A112" s="10" t="s">
        <v>104</v>
      </c>
      <c r="B112" s="50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11" t="s">
        <v>23</v>
      </c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4"/>
    </row>
    <row r="113" spans="1:45" x14ac:dyDescent="0.4">
      <c r="A113" s="10" t="s">
        <v>105</v>
      </c>
      <c r="B113" s="50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12" t="s">
        <v>73</v>
      </c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4"/>
    </row>
    <row r="114" spans="1:45" x14ac:dyDescent="0.4">
      <c r="A114" s="10" t="s">
        <v>106</v>
      </c>
      <c r="B114" s="50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11" t="s">
        <v>23</v>
      </c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4"/>
    </row>
    <row r="115" spans="1:45" x14ac:dyDescent="0.4">
      <c r="A115" s="10" t="s">
        <v>107</v>
      </c>
      <c r="B115" s="50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11" t="s">
        <v>23</v>
      </c>
      <c r="Y115" s="158"/>
      <c r="Z115" s="158"/>
      <c r="AA115" s="158"/>
      <c r="AB115" s="158"/>
      <c r="AC115" s="158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4"/>
    </row>
    <row r="116" spans="1:45" x14ac:dyDescent="0.4">
      <c r="A116" s="10" t="s">
        <v>108</v>
      </c>
      <c r="B116" s="50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11" t="s">
        <v>23</v>
      </c>
      <c r="Y116" s="157">
        <v>0</v>
      </c>
      <c r="Z116" s="157">
        <v>0</v>
      </c>
      <c r="AA116" s="157">
        <v>0</v>
      </c>
      <c r="AB116" s="157">
        <v>0</v>
      </c>
      <c r="AC116" s="157">
        <v>0</v>
      </c>
      <c r="AD116" s="157">
        <v>0</v>
      </c>
      <c r="AE116" s="157">
        <v>0</v>
      </c>
      <c r="AF116" s="157">
        <v>0</v>
      </c>
      <c r="AG116" s="157">
        <v>0</v>
      </c>
      <c r="AH116" s="157">
        <v>0</v>
      </c>
      <c r="AI116" s="157">
        <v>0</v>
      </c>
      <c r="AJ116" s="157">
        <v>0</v>
      </c>
      <c r="AK116" s="157">
        <v>0</v>
      </c>
      <c r="AL116" s="157">
        <v>0</v>
      </c>
      <c r="AM116" s="157">
        <v>0</v>
      </c>
      <c r="AN116" s="157">
        <v>0</v>
      </c>
      <c r="AO116" s="157">
        <v>0</v>
      </c>
      <c r="AP116" s="157">
        <v>0</v>
      </c>
      <c r="AQ116" s="157">
        <v>0</v>
      </c>
      <c r="AR116" s="157">
        <v>0</v>
      </c>
      <c r="AS116" s="159">
        <v>0</v>
      </c>
    </row>
    <row r="117" spans="1:45" x14ac:dyDescent="0.4">
      <c r="A117" s="10" t="s">
        <v>109</v>
      </c>
      <c r="B117" s="50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12" t="s">
        <v>110</v>
      </c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4"/>
    </row>
    <row r="118" spans="1:45" x14ac:dyDescent="0.4">
      <c r="A118" s="10" t="s">
        <v>111</v>
      </c>
      <c r="B118" s="50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11" t="s">
        <v>23</v>
      </c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4"/>
    </row>
    <row r="119" spans="1:45" x14ac:dyDescent="0.4">
      <c r="A119" s="10" t="s">
        <v>76</v>
      </c>
      <c r="B119" s="49"/>
      <c r="C119" s="96"/>
      <c r="D119" s="96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11" t="s">
        <v>23</v>
      </c>
      <c r="Y119" s="153"/>
      <c r="Z119" s="153"/>
      <c r="AA119" s="153"/>
      <c r="AB119" s="153"/>
      <c r="AC119" s="153"/>
      <c r="AD119" s="153"/>
      <c r="AE119" s="153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4"/>
    </row>
    <row r="120" spans="1:45" x14ac:dyDescent="0.4">
      <c r="A120" s="10" t="s">
        <v>77</v>
      </c>
      <c r="B120" s="49"/>
      <c r="C120" s="96"/>
      <c r="D120" s="96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11" t="s">
        <v>23</v>
      </c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4"/>
    </row>
    <row r="121" spans="1:45" x14ac:dyDescent="0.4">
      <c r="A121" s="10" t="s">
        <v>112</v>
      </c>
      <c r="B121" s="49"/>
      <c r="C121" s="96"/>
      <c r="D121" s="96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12" t="s">
        <v>73</v>
      </c>
      <c r="Y121" s="153"/>
      <c r="Z121" s="153"/>
      <c r="AA121" s="153"/>
      <c r="AB121" s="153"/>
      <c r="AC121" s="153"/>
      <c r="AD121" s="153"/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4"/>
    </row>
    <row r="122" spans="1:45" ht="17.399999999999999" thickBot="1" x14ac:dyDescent="0.45">
      <c r="A122" s="10" t="s">
        <v>113</v>
      </c>
      <c r="B122" s="49"/>
      <c r="C122" s="96"/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12" t="s">
        <v>73</v>
      </c>
      <c r="Y122" s="158"/>
      <c r="Z122" s="158"/>
      <c r="AA122" s="158"/>
      <c r="AB122" s="158"/>
      <c r="AC122" s="158"/>
      <c r="AD122" s="158"/>
      <c r="AE122" s="158"/>
      <c r="AF122" s="158"/>
      <c r="AG122" s="158"/>
      <c r="AH122" s="158"/>
      <c r="AI122" s="158"/>
      <c r="AJ122" s="158"/>
      <c r="AK122" s="158"/>
      <c r="AL122" s="158"/>
      <c r="AM122" s="158"/>
      <c r="AN122" s="158"/>
      <c r="AO122" s="158"/>
      <c r="AP122" s="158"/>
      <c r="AQ122" s="158"/>
      <c r="AR122" s="158"/>
      <c r="AS122" s="160"/>
    </row>
    <row r="123" spans="1:45" ht="17.399999999999999" hidden="1" thickBot="1" x14ac:dyDescent="0.45">
      <c r="A123" s="28" t="s">
        <v>114</v>
      </c>
      <c r="B123" s="49"/>
      <c r="C123" s="96"/>
      <c r="D123" s="96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11" t="s">
        <v>23</v>
      </c>
      <c r="Y123" s="157">
        <v>0</v>
      </c>
      <c r="Z123" s="157">
        <v>0</v>
      </c>
      <c r="AA123" s="157">
        <v>0</v>
      </c>
      <c r="AB123" s="157">
        <v>0</v>
      </c>
      <c r="AC123" s="157">
        <v>0</v>
      </c>
      <c r="AD123" s="153">
        <v>0</v>
      </c>
      <c r="AE123" s="153">
        <v>0</v>
      </c>
      <c r="AF123" s="153">
        <v>0</v>
      </c>
      <c r="AG123" s="153">
        <v>0</v>
      </c>
      <c r="AH123" s="153">
        <v>0</v>
      </c>
      <c r="AI123" s="153">
        <v>0</v>
      </c>
      <c r="AJ123" s="153">
        <v>0</v>
      </c>
      <c r="AK123" s="153">
        <v>0</v>
      </c>
      <c r="AL123" s="153">
        <v>0</v>
      </c>
      <c r="AM123" s="153">
        <v>0</v>
      </c>
      <c r="AN123" s="153">
        <v>0</v>
      </c>
      <c r="AO123" s="153">
        <v>0</v>
      </c>
      <c r="AP123" s="153">
        <v>0</v>
      </c>
      <c r="AQ123" s="153">
        <v>0</v>
      </c>
      <c r="AR123" s="153">
        <v>0</v>
      </c>
      <c r="AS123" s="154">
        <v>0</v>
      </c>
    </row>
    <row r="124" spans="1:45" ht="17.399999999999999" hidden="1" thickBot="1" x14ac:dyDescent="0.45">
      <c r="A124" s="10" t="s">
        <v>115</v>
      </c>
      <c r="B124" s="49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11" t="s">
        <v>23</v>
      </c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4"/>
    </row>
    <row r="125" spans="1:45" ht="17.399999999999999" hidden="1" thickBot="1" x14ac:dyDescent="0.45">
      <c r="A125" s="10" t="s">
        <v>116</v>
      </c>
      <c r="B125" s="49"/>
      <c r="C125" s="96"/>
      <c r="D125" s="96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11" t="s">
        <v>23</v>
      </c>
      <c r="Y125" s="153"/>
      <c r="Z125" s="153"/>
      <c r="AA125" s="153"/>
      <c r="AB125" s="153"/>
      <c r="AC125" s="153"/>
      <c r="AD125" s="153"/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4"/>
    </row>
    <row r="126" spans="1:45" ht="17.399999999999999" hidden="1" thickBot="1" x14ac:dyDescent="0.45">
      <c r="A126" s="28" t="s">
        <v>117</v>
      </c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63" t="s">
        <v>57</v>
      </c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4"/>
    </row>
    <row r="127" spans="1:45" ht="17.399999999999999" hidden="1" thickBot="1" x14ac:dyDescent="0.45">
      <c r="A127" s="10" t="s">
        <v>118</v>
      </c>
      <c r="B127" s="50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3" t="s">
        <v>57</v>
      </c>
      <c r="Y127" s="155"/>
      <c r="Z127" s="155"/>
      <c r="AA127" s="155"/>
      <c r="AB127" s="155"/>
      <c r="AC127" s="155"/>
      <c r="AD127" s="155"/>
      <c r="AE127" s="155"/>
      <c r="AF127" s="155"/>
      <c r="AG127" s="155"/>
      <c r="AH127" s="155"/>
      <c r="AI127" s="155"/>
      <c r="AJ127" s="155"/>
      <c r="AK127" s="155"/>
      <c r="AL127" s="155"/>
      <c r="AM127" s="155"/>
      <c r="AN127" s="155"/>
      <c r="AO127" s="155"/>
      <c r="AP127" s="155"/>
      <c r="AQ127" s="155"/>
      <c r="AR127" s="155"/>
      <c r="AS127" s="156"/>
    </row>
    <row r="128" spans="1:45" ht="5.25" customHeight="1" x14ac:dyDescent="0.4">
      <c r="A128" s="65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  <c r="P128" s="67"/>
      <c r="Q128" s="67"/>
      <c r="R128" s="67"/>
      <c r="S128" s="67"/>
      <c r="T128" s="67"/>
      <c r="U128" s="67"/>
      <c r="V128" s="67"/>
      <c r="W128" s="67"/>
      <c r="X128" s="68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1"/>
    </row>
    <row r="129" spans="1:45" ht="24.75" customHeight="1" x14ac:dyDescent="0.4">
      <c r="A129" s="46" t="s">
        <v>119</v>
      </c>
      <c r="B129" s="69"/>
      <c r="C129" s="99"/>
      <c r="D129" s="99"/>
      <c r="E129" s="99"/>
      <c r="F129" s="99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70"/>
      <c r="Y129" s="142"/>
      <c r="Z129" s="142"/>
      <c r="AA129" s="142"/>
      <c r="AB129" s="142"/>
      <c r="AC129" s="142"/>
      <c r="AD129" s="142"/>
      <c r="AE129" s="142"/>
      <c r="AF129" s="142"/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3"/>
    </row>
    <row r="130" spans="1:45" hidden="1" x14ac:dyDescent="0.4">
      <c r="A130" s="88" t="s">
        <v>120</v>
      </c>
      <c r="B130" s="49"/>
      <c r="C130" s="96"/>
      <c r="D130" s="96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63" t="s">
        <v>57</v>
      </c>
      <c r="Y130" s="153">
        <v>0</v>
      </c>
      <c r="Z130" s="153">
        <v>0</v>
      </c>
      <c r="AA130" s="153">
        <v>0</v>
      </c>
      <c r="AB130" s="153">
        <v>0</v>
      </c>
      <c r="AC130" s="153">
        <v>0</v>
      </c>
      <c r="AD130" s="153">
        <v>0</v>
      </c>
      <c r="AE130" s="153">
        <v>0</v>
      </c>
      <c r="AF130" s="153">
        <v>0</v>
      </c>
      <c r="AG130" s="153">
        <v>0</v>
      </c>
      <c r="AH130" s="153">
        <v>0</v>
      </c>
      <c r="AI130" s="153">
        <v>0</v>
      </c>
      <c r="AJ130" s="153">
        <v>0</v>
      </c>
      <c r="AK130" s="153">
        <v>0</v>
      </c>
      <c r="AL130" s="153">
        <v>0</v>
      </c>
      <c r="AM130" s="153">
        <v>0</v>
      </c>
      <c r="AN130" s="153">
        <v>0</v>
      </c>
      <c r="AO130" s="153">
        <v>0</v>
      </c>
      <c r="AP130" s="153">
        <v>0</v>
      </c>
      <c r="AQ130" s="153">
        <v>0</v>
      </c>
      <c r="AR130" s="153">
        <v>0</v>
      </c>
      <c r="AS130" s="154">
        <v>0</v>
      </c>
    </row>
    <row r="131" spans="1:45" hidden="1" x14ac:dyDescent="0.4">
      <c r="A131" s="88" t="s">
        <v>121</v>
      </c>
      <c r="B131" s="49"/>
      <c r="C131" s="96"/>
      <c r="D131" s="96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11" t="s">
        <v>23</v>
      </c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4"/>
    </row>
    <row r="132" spans="1:45" hidden="1" x14ac:dyDescent="0.4">
      <c r="A132" s="88" t="s">
        <v>122</v>
      </c>
      <c r="B132" s="49"/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11" t="s">
        <v>23</v>
      </c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4"/>
    </row>
    <row r="133" spans="1:45" ht="17.399999999999999" thickBot="1" x14ac:dyDescent="0.45">
      <c r="A133" s="88" t="s">
        <v>123</v>
      </c>
      <c r="B133" s="49"/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11" t="s">
        <v>23</v>
      </c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4"/>
    </row>
    <row r="134" spans="1:45" ht="17.399999999999999" hidden="1" thickBot="1" x14ac:dyDescent="0.45">
      <c r="A134" s="88" t="s">
        <v>124</v>
      </c>
      <c r="B134" s="49"/>
      <c r="C134" s="96"/>
      <c r="D134" s="96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11" t="s">
        <v>23</v>
      </c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4"/>
    </row>
    <row r="135" spans="1:45" ht="17.399999999999999" hidden="1" thickBot="1" x14ac:dyDescent="0.45">
      <c r="A135" s="88" t="s">
        <v>125</v>
      </c>
      <c r="B135" s="49"/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63" t="s">
        <v>57</v>
      </c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4"/>
    </row>
    <row r="136" spans="1:45" ht="17.399999999999999" hidden="1" thickBot="1" x14ac:dyDescent="0.45">
      <c r="A136" s="88" t="s">
        <v>126</v>
      </c>
      <c r="B136" s="49"/>
      <c r="C136" s="96"/>
      <c r="D136" s="96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11" t="s">
        <v>23</v>
      </c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4"/>
    </row>
    <row r="137" spans="1:45" ht="17.399999999999999" hidden="1" thickBot="1" x14ac:dyDescent="0.45">
      <c r="A137" s="88" t="s">
        <v>127</v>
      </c>
      <c r="B137" s="49"/>
      <c r="C137" s="96"/>
      <c r="D137" s="96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11" t="s">
        <v>23</v>
      </c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4"/>
    </row>
    <row r="138" spans="1:45" ht="17.399999999999999" hidden="1" thickBot="1" x14ac:dyDescent="0.45">
      <c r="A138" s="88" t="str">
        <f>"  - Option N°1 : "&amp;[5]Paramètres!I64</f>
        <v xml:space="preserve">  - Option N°1 : ???</v>
      </c>
      <c r="B138" s="49"/>
      <c r="C138" s="96"/>
      <c r="D138" s="96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12" t="s">
        <v>73</v>
      </c>
      <c r="Y138" s="153"/>
      <c r="Z138" s="153"/>
      <c r="AA138" s="153"/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4"/>
    </row>
    <row r="139" spans="1:45" ht="17.399999999999999" hidden="1" thickBot="1" x14ac:dyDescent="0.45">
      <c r="A139" s="88" t="str">
        <f>"  - Option N°2 : "&amp;[5]Paramètres!I65</f>
        <v xml:space="preserve">  - Option N°2 : ????</v>
      </c>
      <c r="B139" s="49"/>
      <c r="C139" s="96"/>
      <c r="D139" s="96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12" t="s">
        <v>73</v>
      </c>
      <c r="Y139" s="153"/>
      <c r="Z139" s="153"/>
      <c r="AA139" s="153"/>
      <c r="AB139" s="153"/>
      <c r="AC139" s="153"/>
      <c r="AD139" s="153"/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4"/>
    </row>
    <row r="140" spans="1:45" ht="17.399999999999999" hidden="1" thickBot="1" x14ac:dyDescent="0.45">
      <c r="A140" s="88" t="str">
        <f>"  - Option N°3 : "&amp;[5]Paramètres!I66</f>
        <v xml:space="preserve">  - Option N°3 : ????</v>
      </c>
      <c r="B140" s="49"/>
      <c r="C140" s="71"/>
      <c r="D140" s="71"/>
      <c r="E140" s="71"/>
      <c r="F140" s="71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12" t="s">
        <v>73</v>
      </c>
      <c r="Y140" s="155"/>
      <c r="Z140" s="155"/>
      <c r="AA140" s="155"/>
      <c r="AB140" s="155"/>
      <c r="AC140" s="155"/>
      <c r="AD140" s="155"/>
      <c r="AE140" s="155"/>
      <c r="AF140" s="155"/>
      <c r="AG140" s="155"/>
      <c r="AH140" s="155"/>
      <c r="AI140" s="155"/>
      <c r="AJ140" s="155"/>
      <c r="AK140" s="155"/>
      <c r="AL140" s="155"/>
      <c r="AM140" s="155"/>
      <c r="AN140" s="155"/>
      <c r="AO140" s="155"/>
      <c r="AP140" s="155"/>
      <c r="AQ140" s="155"/>
      <c r="AR140" s="155"/>
      <c r="AS140" s="156"/>
    </row>
    <row r="141" spans="1:45" ht="5.25" customHeight="1" x14ac:dyDescent="0.4">
      <c r="A141" s="65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/>
      <c r="X141" s="68"/>
      <c r="Y141" s="144"/>
      <c r="Z141" s="144"/>
      <c r="AA141" s="144"/>
      <c r="AB141" s="144"/>
      <c r="AC141" s="144"/>
      <c r="AD141" s="144"/>
      <c r="AE141" s="144"/>
      <c r="AF141" s="144"/>
      <c r="AG141" s="144"/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5"/>
    </row>
    <row r="142" spans="1:45" ht="24.75" customHeight="1" x14ac:dyDescent="0.4">
      <c r="A142" s="46" t="s">
        <v>128</v>
      </c>
      <c r="B142" s="69"/>
      <c r="C142" s="99"/>
      <c r="D142" s="99"/>
      <c r="E142" s="99"/>
      <c r="F142" s="99"/>
      <c r="G142" s="99"/>
      <c r="H142" s="99"/>
      <c r="I142" s="99"/>
      <c r="J142" s="99"/>
      <c r="K142" s="99"/>
      <c r="L142" s="99"/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70"/>
      <c r="Y142" s="142"/>
      <c r="Z142" s="142"/>
      <c r="AA142" s="142"/>
      <c r="AB142" s="142"/>
      <c r="AC142" s="142"/>
      <c r="AD142" s="142"/>
      <c r="AE142" s="142"/>
      <c r="AF142" s="142"/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3"/>
    </row>
    <row r="143" spans="1:45" ht="24.75" customHeight="1" x14ac:dyDescent="0.4">
      <c r="A143" s="46" t="s">
        <v>92</v>
      </c>
      <c r="B143" s="69"/>
      <c r="C143" s="99"/>
      <c r="D143" s="99"/>
      <c r="E143" s="99"/>
      <c r="F143" s="99"/>
      <c r="G143" s="99"/>
      <c r="H143" s="99"/>
      <c r="I143" s="99"/>
      <c r="J143" s="99"/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70"/>
      <c r="Y143" s="146"/>
      <c r="Z143" s="146"/>
      <c r="AA143" s="146"/>
      <c r="AB143" s="146"/>
      <c r="AC143" s="146"/>
      <c r="AD143" s="146"/>
      <c r="AE143" s="146"/>
      <c r="AF143" s="146"/>
      <c r="AG143" s="146"/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7"/>
    </row>
    <row r="144" spans="1:45" ht="18.75" customHeight="1" x14ac:dyDescent="0.4">
      <c r="A144" s="10" t="s">
        <v>93</v>
      </c>
      <c r="B144" s="49"/>
      <c r="C144" s="96"/>
      <c r="D144" s="96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12" t="s">
        <v>57</v>
      </c>
      <c r="Y144" s="153">
        <v>0</v>
      </c>
      <c r="Z144" s="153">
        <v>0</v>
      </c>
      <c r="AA144" s="153">
        <v>0</v>
      </c>
      <c r="AB144" s="153">
        <v>0</v>
      </c>
      <c r="AC144" s="153">
        <v>0</v>
      </c>
      <c r="AD144" s="153">
        <v>0</v>
      </c>
      <c r="AE144" s="153">
        <v>0</v>
      </c>
      <c r="AF144" s="153">
        <v>0</v>
      </c>
      <c r="AG144" s="153">
        <v>0</v>
      </c>
      <c r="AH144" s="153">
        <v>0</v>
      </c>
      <c r="AI144" s="153">
        <v>0</v>
      </c>
      <c r="AJ144" s="153">
        <v>0</v>
      </c>
      <c r="AK144" s="153">
        <v>0</v>
      </c>
      <c r="AL144" s="153">
        <v>0</v>
      </c>
      <c r="AM144" s="153">
        <v>0</v>
      </c>
      <c r="AN144" s="153">
        <v>0</v>
      </c>
      <c r="AO144" s="153">
        <v>0</v>
      </c>
      <c r="AP144" s="153">
        <v>0</v>
      </c>
      <c r="AQ144" s="153">
        <v>0</v>
      </c>
      <c r="AR144" s="153">
        <v>0</v>
      </c>
      <c r="AS144" s="154">
        <v>0</v>
      </c>
    </row>
    <row r="145" spans="1:45" x14ac:dyDescent="0.4">
      <c r="A145" s="10" t="s">
        <v>94</v>
      </c>
      <c r="B145" s="49"/>
      <c r="C145" s="96"/>
      <c r="D145" s="96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11" t="s">
        <v>23</v>
      </c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4"/>
    </row>
    <row r="146" spans="1:45" x14ac:dyDescent="0.4">
      <c r="A146" s="10" t="s">
        <v>95</v>
      </c>
      <c r="B146" s="49"/>
      <c r="C146" s="96"/>
      <c r="D146" s="96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11" t="s">
        <v>23</v>
      </c>
      <c r="Y146" s="153"/>
      <c r="Z146" s="153"/>
      <c r="AA146" s="153"/>
      <c r="AB146" s="153"/>
      <c r="AC146" s="153"/>
      <c r="AD146" s="153"/>
      <c r="AE146" s="153"/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4"/>
    </row>
    <row r="147" spans="1:45" x14ac:dyDescent="0.4">
      <c r="A147" s="10" t="s">
        <v>96</v>
      </c>
      <c r="B147" s="49"/>
      <c r="C147" s="96"/>
      <c r="D147" s="96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11" t="s">
        <v>23</v>
      </c>
      <c r="Y147" s="153"/>
      <c r="Z147" s="153"/>
      <c r="AA147" s="153"/>
      <c r="AB147" s="153"/>
      <c r="AC147" s="153"/>
      <c r="AD147" s="153"/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4"/>
    </row>
    <row r="148" spans="1:45" x14ac:dyDescent="0.4">
      <c r="A148" s="10" t="s">
        <v>97</v>
      </c>
      <c r="B148" s="49"/>
      <c r="C148" s="96"/>
      <c r="D148" s="96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11" t="s">
        <v>23</v>
      </c>
      <c r="Y148" s="153"/>
      <c r="Z148" s="153"/>
      <c r="AA148" s="153"/>
      <c r="AB148" s="153"/>
      <c r="AC148" s="153"/>
      <c r="AD148" s="153"/>
      <c r="AE148" s="153"/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4"/>
    </row>
    <row r="149" spans="1:45" x14ac:dyDescent="0.4">
      <c r="A149" s="10" t="s">
        <v>98</v>
      </c>
      <c r="B149" s="49"/>
      <c r="C149" s="96"/>
      <c r="D149" s="96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11" t="s">
        <v>23</v>
      </c>
      <c r="Y149" s="153"/>
      <c r="Z149" s="153"/>
      <c r="AA149" s="153"/>
      <c r="AB149" s="153"/>
      <c r="AC149" s="153"/>
      <c r="AD149" s="153"/>
      <c r="AE149" s="153"/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4"/>
    </row>
    <row r="150" spans="1:45" ht="24.75" customHeight="1" x14ac:dyDescent="0.4">
      <c r="A150" s="46" t="s">
        <v>129</v>
      </c>
      <c r="B150" s="6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70"/>
      <c r="Y150" s="146"/>
      <c r="Z150" s="146"/>
      <c r="AA150" s="146"/>
      <c r="AB150" s="146"/>
      <c r="AC150" s="146"/>
      <c r="AD150" s="146"/>
      <c r="AE150" s="146"/>
      <c r="AF150" s="146"/>
      <c r="AG150" s="146"/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7"/>
    </row>
    <row r="151" spans="1:45" ht="18" customHeight="1" x14ac:dyDescent="0.4">
      <c r="A151" s="10" t="s">
        <v>130</v>
      </c>
      <c r="B151" s="49"/>
      <c r="C151" s="96"/>
      <c r="D151" s="96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12" t="s">
        <v>57</v>
      </c>
      <c r="Y151" s="153">
        <v>0</v>
      </c>
      <c r="Z151" s="153">
        <v>0</v>
      </c>
      <c r="AA151" s="153">
        <v>0</v>
      </c>
      <c r="AB151" s="153">
        <v>0</v>
      </c>
      <c r="AC151" s="153">
        <v>0</v>
      </c>
      <c r="AD151" s="153">
        <v>0</v>
      </c>
      <c r="AE151" s="153">
        <v>0</v>
      </c>
      <c r="AF151" s="153">
        <v>0</v>
      </c>
      <c r="AG151" s="153">
        <v>0</v>
      </c>
      <c r="AH151" s="153">
        <v>0</v>
      </c>
      <c r="AI151" s="153">
        <v>0</v>
      </c>
      <c r="AJ151" s="153">
        <v>0</v>
      </c>
      <c r="AK151" s="153">
        <v>0</v>
      </c>
      <c r="AL151" s="153">
        <v>0</v>
      </c>
      <c r="AM151" s="153">
        <v>0</v>
      </c>
      <c r="AN151" s="153">
        <v>0</v>
      </c>
      <c r="AO151" s="153">
        <v>0</v>
      </c>
      <c r="AP151" s="153">
        <v>0</v>
      </c>
      <c r="AQ151" s="153">
        <v>0</v>
      </c>
      <c r="AR151" s="153">
        <v>0</v>
      </c>
      <c r="AS151" s="154">
        <v>0</v>
      </c>
    </row>
    <row r="152" spans="1:45" ht="18" customHeight="1" x14ac:dyDescent="0.4">
      <c r="A152" s="10" t="s">
        <v>131</v>
      </c>
      <c r="B152" s="49"/>
      <c r="C152" s="96"/>
      <c r="D152" s="96"/>
      <c r="E152" s="96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11" t="s">
        <v>23</v>
      </c>
      <c r="Y152" s="153"/>
      <c r="Z152" s="153"/>
      <c r="AA152" s="153"/>
      <c r="AB152" s="153"/>
      <c r="AC152" s="153"/>
      <c r="AD152" s="153"/>
      <c r="AE152" s="153"/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4"/>
    </row>
    <row r="153" spans="1:45" ht="18" customHeight="1" x14ac:dyDescent="0.4">
      <c r="A153" s="10" t="s">
        <v>132</v>
      </c>
      <c r="B153" s="49"/>
      <c r="C153" s="96"/>
      <c r="D153" s="96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11" t="s">
        <v>23</v>
      </c>
      <c r="Y153" s="153"/>
      <c r="Z153" s="153"/>
      <c r="AA153" s="153"/>
      <c r="AB153" s="153"/>
      <c r="AC153" s="153"/>
      <c r="AD153" s="153"/>
      <c r="AE153" s="153"/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4"/>
    </row>
    <row r="154" spans="1:45" ht="18" customHeight="1" x14ac:dyDescent="0.4">
      <c r="A154" s="10" t="s">
        <v>133</v>
      </c>
      <c r="B154" s="49"/>
      <c r="C154" s="96"/>
      <c r="D154" s="96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11" t="s">
        <v>23</v>
      </c>
      <c r="Y154" s="153"/>
      <c r="Z154" s="153"/>
      <c r="AA154" s="153"/>
      <c r="AB154" s="153"/>
      <c r="AC154" s="153"/>
      <c r="AD154" s="153"/>
      <c r="AE154" s="153"/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4"/>
    </row>
    <row r="155" spans="1:45" ht="18" customHeight="1" x14ac:dyDescent="0.4">
      <c r="A155" s="10" t="s">
        <v>134</v>
      </c>
      <c r="B155" s="49"/>
      <c r="C155" s="96"/>
      <c r="D155" s="96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11" t="s">
        <v>23</v>
      </c>
      <c r="Y155" s="153"/>
      <c r="Z155" s="153"/>
      <c r="AA155" s="153"/>
      <c r="AB155" s="153"/>
      <c r="AC155" s="153"/>
      <c r="AD155" s="153"/>
      <c r="AE155" s="153"/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4"/>
    </row>
    <row r="156" spans="1:45" ht="18" customHeight="1" x14ac:dyDescent="0.4">
      <c r="A156" s="72" t="s">
        <v>135</v>
      </c>
      <c r="B156" s="73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5" t="s">
        <v>23</v>
      </c>
      <c r="Y156" s="153"/>
      <c r="Z156" s="153"/>
      <c r="AA156" s="153"/>
      <c r="AB156" s="153"/>
      <c r="AC156" s="153"/>
      <c r="AD156" s="153"/>
      <c r="AE156" s="153"/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4"/>
    </row>
    <row r="157" spans="1:45" ht="18" customHeight="1" x14ac:dyDescent="0.4">
      <c r="A157" s="10" t="s">
        <v>136</v>
      </c>
      <c r="B157" s="49"/>
      <c r="C157" s="96"/>
      <c r="D157" s="96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12" t="s">
        <v>57</v>
      </c>
      <c r="Y157" s="153"/>
      <c r="Z157" s="153"/>
      <c r="AA157" s="153"/>
      <c r="AB157" s="153"/>
      <c r="AC157" s="153"/>
      <c r="AD157" s="153"/>
      <c r="AE157" s="153"/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4"/>
    </row>
    <row r="158" spans="1:45" ht="18" customHeight="1" x14ac:dyDescent="0.4">
      <c r="A158" s="10" t="s">
        <v>137</v>
      </c>
      <c r="B158" s="49"/>
      <c r="C158" s="96"/>
      <c r="D158" s="96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11" t="s">
        <v>23</v>
      </c>
      <c r="Y158" s="153"/>
      <c r="Z158" s="153"/>
      <c r="AA158" s="153"/>
      <c r="AB158" s="153"/>
      <c r="AC158" s="153"/>
      <c r="AD158" s="153"/>
      <c r="AE158" s="153"/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4"/>
    </row>
    <row r="159" spans="1:45" ht="18" customHeight="1" x14ac:dyDescent="0.4">
      <c r="A159" s="10" t="s">
        <v>138</v>
      </c>
      <c r="B159" s="49"/>
      <c r="C159" s="96"/>
      <c r="D159" s="96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11" t="s">
        <v>23</v>
      </c>
      <c r="Y159" s="153"/>
      <c r="Z159" s="153"/>
      <c r="AA159" s="153"/>
      <c r="AB159" s="153"/>
      <c r="AC159" s="153"/>
      <c r="AD159" s="153"/>
      <c r="AE159" s="153"/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4"/>
    </row>
    <row r="160" spans="1:45" ht="18" customHeight="1" x14ac:dyDescent="0.4">
      <c r="A160" s="72" t="s">
        <v>135</v>
      </c>
      <c r="B160" s="73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5" t="s">
        <v>23</v>
      </c>
      <c r="Y160" s="153"/>
      <c r="Z160" s="153"/>
      <c r="AA160" s="153"/>
      <c r="AB160" s="153"/>
      <c r="AC160" s="153"/>
      <c r="AD160" s="153"/>
      <c r="AE160" s="153"/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4"/>
    </row>
    <row r="161" spans="1:45" ht="18" customHeight="1" x14ac:dyDescent="0.4">
      <c r="A161" s="10" t="s">
        <v>139</v>
      </c>
      <c r="B161" s="49"/>
      <c r="C161" s="96"/>
      <c r="D161" s="96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12" t="s">
        <v>57</v>
      </c>
      <c r="Y161" s="153"/>
      <c r="Z161" s="153"/>
      <c r="AA161" s="153"/>
      <c r="AB161" s="153"/>
      <c r="AC161" s="153"/>
      <c r="AD161" s="153"/>
      <c r="AE161" s="153"/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4"/>
    </row>
    <row r="162" spans="1:45" ht="18" customHeight="1" x14ac:dyDescent="0.4">
      <c r="A162" s="10" t="s">
        <v>140</v>
      </c>
      <c r="B162" s="49"/>
      <c r="C162" s="96"/>
      <c r="D162" s="96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11" t="s">
        <v>23</v>
      </c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4"/>
    </row>
    <row r="163" spans="1:45" ht="18" customHeight="1" x14ac:dyDescent="0.4">
      <c r="A163" s="10" t="s">
        <v>141</v>
      </c>
      <c r="B163" s="49"/>
      <c r="C163" s="96"/>
      <c r="D163" s="96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11" t="s">
        <v>23</v>
      </c>
      <c r="Y163" s="153"/>
      <c r="Z163" s="153"/>
      <c r="AA163" s="153"/>
      <c r="AB163" s="153"/>
      <c r="AC163" s="153"/>
      <c r="AD163" s="153"/>
      <c r="AE163" s="153"/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4"/>
    </row>
    <row r="164" spans="1:45" ht="18" customHeight="1" x14ac:dyDescent="0.4">
      <c r="A164" s="10" t="s">
        <v>135</v>
      </c>
      <c r="B164" s="49"/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11" t="s">
        <v>23</v>
      </c>
      <c r="Y164" s="153"/>
      <c r="Z164" s="153"/>
      <c r="AA164" s="153"/>
      <c r="AB164" s="153"/>
      <c r="AC164" s="153"/>
      <c r="AD164" s="153"/>
      <c r="AE164" s="153"/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4"/>
    </row>
    <row r="165" spans="1:45" ht="24.75" customHeight="1" x14ac:dyDescent="0.4">
      <c r="A165" s="46" t="s">
        <v>55</v>
      </c>
      <c r="B165" s="69"/>
      <c r="C165" s="99"/>
      <c r="D165" s="99"/>
      <c r="E165" s="99"/>
      <c r="F165" s="99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48"/>
      <c r="Y165" s="148"/>
      <c r="Z165" s="148"/>
      <c r="AA165" s="148"/>
      <c r="AB165" s="148"/>
      <c r="AC165" s="148"/>
      <c r="AD165" s="148"/>
      <c r="AE165" s="148"/>
      <c r="AF165" s="148"/>
      <c r="AG165" s="148"/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9"/>
    </row>
    <row r="166" spans="1:45" ht="18.75" customHeight="1" x14ac:dyDescent="0.4">
      <c r="A166" s="10" t="s">
        <v>56</v>
      </c>
      <c r="B166" s="49"/>
      <c r="C166" s="96"/>
      <c r="D166" s="96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12" t="s">
        <v>57</v>
      </c>
      <c r="Y166" s="153">
        <v>0</v>
      </c>
      <c r="Z166" s="153">
        <v>0</v>
      </c>
      <c r="AA166" s="153">
        <v>0</v>
      </c>
      <c r="AB166" s="153">
        <v>0</v>
      </c>
      <c r="AC166" s="153">
        <v>0</v>
      </c>
      <c r="AD166" s="153">
        <v>0</v>
      </c>
      <c r="AE166" s="153">
        <v>0</v>
      </c>
      <c r="AF166" s="153">
        <v>0</v>
      </c>
      <c r="AG166" s="153">
        <v>0</v>
      </c>
      <c r="AH166" s="153">
        <v>0</v>
      </c>
      <c r="AI166" s="153">
        <v>0</v>
      </c>
      <c r="AJ166" s="153">
        <v>0</v>
      </c>
      <c r="AK166" s="153">
        <v>0</v>
      </c>
      <c r="AL166" s="153">
        <v>0</v>
      </c>
      <c r="AM166" s="153">
        <v>0</v>
      </c>
      <c r="AN166" s="153">
        <v>0</v>
      </c>
      <c r="AO166" s="153">
        <v>0</v>
      </c>
      <c r="AP166" s="153">
        <v>0</v>
      </c>
      <c r="AQ166" s="153">
        <v>0</v>
      </c>
      <c r="AR166" s="153">
        <v>0</v>
      </c>
      <c r="AS166" s="154">
        <v>0</v>
      </c>
    </row>
    <row r="167" spans="1:45" x14ac:dyDescent="0.4">
      <c r="A167" s="10" t="s">
        <v>142</v>
      </c>
      <c r="B167" s="50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12" t="s">
        <v>73</v>
      </c>
      <c r="Y167" s="153"/>
      <c r="Z167" s="153"/>
      <c r="AA167" s="153"/>
      <c r="AB167" s="153"/>
      <c r="AC167" s="153"/>
      <c r="AD167" s="153"/>
      <c r="AE167" s="153"/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4"/>
    </row>
    <row r="168" spans="1:45" x14ac:dyDescent="0.4">
      <c r="A168" s="10" t="s">
        <v>58</v>
      </c>
      <c r="B168" s="50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11" t="s">
        <v>23</v>
      </c>
      <c r="Y168" s="153"/>
      <c r="Z168" s="153"/>
      <c r="AA168" s="153"/>
      <c r="AB168" s="153"/>
      <c r="AC168" s="153"/>
      <c r="AD168" s="153"/>
      <c r="AE168" s="153"/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4"/>
    </row>
    <row r="169" spans="1:45" ht="18.75" customHeight="1" x14ac:dyDescent="0.4">
      <c r="A169" s="10" t="s">
        <v>59</v>
      </c>
      <c r="B169" s="50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11" t="s">
        <v>23</v>
      </c>
      <c r="Y169" s="153"/>
      <c r="Z169" s="153"/>
      <c r="AA169" s="153"/>
      <c r="AB169" s="153"/>
      <c r="AC169" s="153"/>
      <c r="AD169" s="153"/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4"/>
    </row>
    <row r="170" spans="1:45" ht="18.75" customHeight="1" x14ac:dyDescent="0.4">
      <c r="A170" s="10" t="s">
        <v>143</v>
      </c>
      <c r="B170" s="50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11" t="s">
        <v>23</v>
      </c>
      <c r="Y170" s="153"/>
      <c r="Z170" s="153"/>
      <c r="AA170" s="153"/>
      <c r="AB170" s="153"/>
      <c r="AC170" s="153"/>
      <c r="AD170" s="153"/>
      <c r="AE170" s="153"/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4"/>
    </row>
    <row r="171" spans="1:45" ht="18.75" customHeight="1" x14ac:dyDescent="0.4">
      <c r="A171" s="10" t="s">
        <v>144</v>
      </c>
      <c r="B171" s="50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11" t="s">
        <v>23</v>
      </c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4"/>
    </row>
    <row r="172" spans="1:45" ht="18.75" customHeight="1" x14ac:dyDescent="0.4">
      <c r="A172" s="10" t="s">
        <v>145</v>
      </c>
      <c r="B172" s="50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11" t="s">
        <v>23</v>
      </c>
      <c r="Y172" s="153"/>
      <c r="Z172" s="153"/>
      <c r="AA172" s="153"/>
      <c r="AB172" s="153"/>
      <c r="AC172" s="153"/>
      <c r="AD172" s="153"/>
      <c r="AE172" s="153"/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4"/>
    </row>
    <row r="173" spans="1:45" ht="24.75" customHeight="1" x14ac:dyDescent="0.4">
      <c r="A173" s="46" t="s">
        <v>62</v>
      </c>
      <c r="B173" s="47"/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48"/>
      <c r="Y173" s="112">
        <f t="shared" ref="Y173:AS173" si="14">IF(C$10="Elec",1,0)</f>
        <v>0</v>
      </c>
      <c r="Z173" s="112">
        <f t="shared" si="14"/>
        <v>0</v>
      </c>
      <c r="AA173" s="112">
        <f t="shared" si="14"/>
        <v>0</v>
      </c>
      <c r="AB173" s="112">
        <f t="shared" si="14"/>
        <v>0</v>
      </c>
      <c r="AC173" s="112">
        <f t="shared" si="14"/>
        <v>0</v>
      </c>
      <c r="AD173" s="112">
        <f t="shared" si="14"/>
        <v>0</v>
      </c>
      <c r="AE173" s="112">
        <f t="shared" si="14"/>
        <v>0</v>
      </c>
      <c r="AF173" s="112">
        <f t="shared" si="14"/>
        <v>0</v>
      </c>
      <c r="AG173" s="112">
        <f t="shared" si="14"/>
        <v>0</v>
      </c>
      <c r="AH173" s="112">
        <f t="shared" si="14"/>
        <v>0</v>
      </c>
      <c r="AI173" s="112">
        <f t="shared" si="14"/>
        <v>0</v>
      </c>
      <c r="AJ173" s="112">
        <f t="shared" si="14"/>
        <v>0</v>
      </c>
      <c r="AK173" s="112">
        <f t="shared" si="14"/>
        <v>0</v>
      </c>
      <c r="AL173" s="112">
        <f t="shared" si="14"/>
        <v>0</v>
      </c>
      <c r="AM173" s="112">
        <f t="shared" si="14"/>
        <v>0</v>
      </c>
      <c r="AN173" s="112">
        <f t="shared" si="14"/>
        <v>0</v>
      </c>
      <c r="AO173" s="112">
        <f t="shared" si="14"/>
        <v>0</v>
      </c>
      <c r="AP173" s="112">
        <f t="shared" si="14"/>
        <v>0</v>
      </c>
      <c r="AQ173" s="112">
        <f t="shared" si="14"/>
        <v>0</v>
      </c>
      <c r="AR173" s="112">
        <f t="shared" si="14"/>
        <v>0</v>
      </c>
      <c r="AS173" s="113">
        <f t="shared" si="14"/>
        <v>0</v>
      </c>
    </row>
    <row r="174" spans="1:45" ht="18.75" customHeight="1" x14ac:dyDescent="0.4">
      <c r="A174" s="10" t="s">
        <v>56</v>
      </c>
      <c r="B174" s="49"/>
      <c r="C174" s="96"/>
      <c r="D174" s="96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12" t="s">
        <v>57</v>
      </c>
      <c r="Y174" s="153">
        <v>0</v>
      </c>
      <c r="Z174" s="153">
        <v>0</v>
      </c>
      <c r="AA174" s="153">
        <v>0</v>
      </c>
      <c r="AB174" s="153">
        <v>0</v>
      </c>
      <c r="AC174" s="153">
        <v>0</v>
      </c>
      <c r="AD174" s="153">
        <v>0</v>
      </c>
      <c r="AE174" s="153">
        <v>0</v>
      </c>
      <c r="AF174" s="153">
        <v>0</v>
      </c>
      <c r="AG174" s="153">
        <v>0</v>
      </c>
      <c r="AH174" s="153">
        <v>0</v>
      </c>
      <c r="AI174" s="153">
        <v>0</v>
      </c>
      <c r="AJ174" s="153">
        <v>0</v>
      </c>
      <c r="AK174" s="153">
        <v>0</v>
      </c>
      <c r="AL174" s="153">
        <v>0</v>
      </c>
      <c r="AM174" s="153">
        <v>0</v>
      </c>
      <c r="AN174" s="153">
        <v>0</v>
      </c>
      <c r="AO174" s="153">
        <v>0</v>
      </c>
      <c r="AP174" s="153">
        <v>0</v>
      </c>
      <c r="AQ174" s="153">
        <v>0</v>
      </c>
      <c r="AR174" s="153">
        <v>0</v>
      </c>
      <c r="AS174" s="154">
        <v>0</v>
      </c>
    </row>
    <row r="175" spans="1:45" x14ac:dyDescent="0.4">
      <c r="A175" s="10" t="s">
        <v>63</v>
      </c>
      <c r="B175" s="49"/>
      <c r="C175" s="96"/>
      <c r="D175" s="96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11" t="s">
        <v>23</v>
      </c>
      <c r="Y175" s="153"/>
      <c r="Z175" s="153"/>
      <c r="AA175" s="153"/>
      <c r="AB175" s="153"/>
      <c r="AC175" s="153"/>
      <c r="AD175" s="153"/>
      <c r="AE175" s="153"/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4"/>
    </row>
    <row r="176" spans="1:45" x14ac:dyDescent="0.4">
      <c r="A176" s="10" t="s">
        <v>64</v>
      </c>
      <c r="B176" s="49"/>
      <c r="C176" s="96"/>
      <c r="D176" s="96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11" t="s">
        <v>23</v>
      </c>
      <c r="Y176" s="153"/>
      <c r="Z176" s="153"/>
      <c r="AA176" s="153"/>
      <c r="AB176" s="153"/>
      <c r="AC176" s="153"/>
      <c r="AD176" s="153"/>
      <c r="AE176" s="153"/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4"/>
    </row>
    <row r="177" spans="1:45" x14ac:dyDescent="0.4">
      <c r="A177" s="10" t="s">
        <v>65</v>
      </c>
      <c r="B177" s="49"/>
      <c r="C177" s="96"/>
      <c r="D177" s="96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11" t="s">
        <v>23</v>
      </c>
      <c r="Y177" s="153"/>
      <c r="Z177" s="153"/>
      <c r="AA177" s="153"/>
      <c r="AB177" s="153"/>
      <c r="AC177" s="153"/>
      <c r="AD177" s="153"/>
      <c r="AE177" s="153"/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4"/>
    </row>
    <row r="178" spans="1:45" x14ac:dyDescent="0.4">
      <c r="A178" s="10" t="s">
        <v>66</v>
      </c>
      <c r="B178" s="49"/>
      <c r="C178" s="96"/>
      <c r="D178" s="96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11" t="s">
        <v>23</v>
      </c>
      <c r="Y178" s="153"/>
      <c r="Z178" s="153"/>
      <c r="AA178" s="153"/>
      <c r="AB178" s="153"/>
      <c r="AC178" s="153"/>
      <c r="AD178" s="153"/>
      <c r="AE178" s="153"/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4"/>
    </row>
    <row r="179" spans="1:45" x14ac:dyDescent="0.4">
      <c r="A179" s="10" t="s">
        <v>67</v>
      </c>
      <c r="B179" s="49"/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11" t="s">
        <v>23</v>
      </c>
      <c r="Y179" s="153"/>
      <c r="Z179" s="153"/>
      <c r="AA179" s="153"/>
      <c r="AB179" s="153"/>
      <c r="AC179" s="153"/>
      <c r="AD179" s="153"/>
      <c r="AE179" s="153"/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4"/>
    </row>
    <row r="180" spans="1:45" x14ac:dyDescent="0.4">
      <c r="A180" s="10" t="s">
        <v>68</v>
      </c>
      <c r="B180" s="49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11" t="s">
        <v>23</v>
      </c>
      <c r="Y180" s="153"/>
      <c r="Z180" s="153"/>
      <c r="AA180" s="153"/>
      <c r="AB180" s="153"/>
      <c r="AC180" s="153"/>
      <c r="AD180" s="153"/>
      <c r="AE180" s="153"/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4"/>
    </row>
    <row r="181" spans="1:45" ht="24.75" hidden="1" customHeight="1" x14ac:dyDescent="0.4">
      <c r="A181" s="76" t="s">
        <v>69</v>
      </c>
      <c r="B181" s="69"/>
      <c r="C181" s="99"/>
      <c r="D181" s="99"/>
      <c r="E181" s="99"/>
      <c r="F181" s="99"/>
      <c r="G181" s="99"/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70"/>
      <c r="Y181" s="112">
        <f>IF(C$10="Hydr.",1,0)</f>
        <v>0</v>
      </c>
      <c r="Z181" s="112">
        <f>IF(D$10="Hydr.",1,0)</f>
        <v>0</v>
      </c>
      <c r="AA181" s="112">
        <f>IF(E$10="Hydr.",1,0)</f>
        <v>0</v>
      </c>
      <c r="AB181" s="112">
        <f>IF(F$10="Hydr.",1,0)</f>
        <v>0</v>
      </c>
      <c r="AC181" s="112">
        <f>IF(W$10="Hydr.",1,0)</f>
        <v>0</v>
      </c>
      <c r="AD181" s="112">
        <f>IF(X$10="Hydr.",1,0)</f>
        <v>0</v>
      </c>
      <c r="AE181" s="112" t="e">
        <f>IF(#REF!="Hydr.",1,0)</f>
        <v>#REF!</v>
      </c>
      <c r="AF181" s="112" t="e">
        <f>IF(#REF!="Hydr.",1,0)</f>
        <v>#REF!</v>
      </c>
      <c r="AG181" s="112" t="e">
        <f>IF(#REF!="Hydr.",1,0)</f>
        <v>#REF!</v>
      </c>
      <c r="AH181" s="112" t="e">
        <f>IF(#REF!="Hydr.",1,0)</f>
        <v>#REF!</v>
      </c>
      <c r="AI181" s="112">
        <f t="shared" ref="AI181:AS181" si="15">IF(Y$10="Hydr.",1,0)</f>
        <v>0</v>
      </c>
      <c r="AJ181" s="112">
        <f t="shared" si="15"/>
        <v>0</v>
      </c>
      <c r="AK181" s="112">
        <f t="shared" si="15"/>
        <v>0</v>
      </c>
      <c r="AL181" s="112">
        <f t="shared" si="15"/>
        <v>0</v>
      </c>
      <c r="AM181" s="112">
        <f t="shared" si="15"/>
        <v>0</v>
      </c>
      <c r="AN181" s="112">
        <f t="shared" si="15"/>
        <v>0</v>
      </c>
      <c r="AO181" s="112">
        <f t="shared" si="15"/>
        <v>0</v>
      </c>
      <c r="AP181" s="112">
        <f t="shared" si="15"/>
        <v>0</v>
      </c>
      <c r="AQ181" s="112">
        <f t="shared" si="15"/>
        <v>0</v>
      </c>
      <c r="AR181" s="112">
        <f t="shared" si="15"/>
        <v>0</v>
      </c>
      <c r="AS181" s="113">
        <f t="shared" si="15"/>
        <v>0</v>
      </c>
    </row>
    <row r="182" spans="1:45" ht="18.75" hidden="1" customHeight="1" x14ac:dyDescent="0.4">
      <c r="A182" s="10" t="s">
        <v>56</v>
      </c>
      <c r="B182" s="49"/>
      <c r="C182" s="96"/>
      <c r="D182" s="96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12" t="s">
        <v>57</v>
      </c>
      <c r="Y182" s="153">
        <v>0</v>
      </c>
      <c r="Z182" s="153">
        <v>0</v>
      </c>
      <c r="AA182" s="153">
        <v>0</v>
      </c>
      <c r="AB182" s="153">
        <v>0</v>
      </c>
      <c r="AC182" s="153">
        <v>0</v>
      </c>
      <c r="AD182" s="153">
        <v>0</v>
      </c>
      <c r="AE182" s="153">
        <v>0</v>
      </c>
      <c r="AF182" s="153">
        <v>0</v>
      </c>
      <c r="AG182" s="153">
        <v>0</v>
      </c>
      <c r="AH182" s="153">
        <v>0</v>
      </c>
      <c r="AI182" s="153">
        <v>0</v>
      </c>
      <c r="AJ182" s="153">
        <v>0</v>
      </c>
      <c r="AK182" s="153">
        <v>0</v>
      </c>
      <c r="AL182" s="153">
        <v>0</v>
      </c>
      <c r="AM182" s="153">
        <v>0</v>
      </c>
      <c r="AN182" s="153">
        <v>0</v>
      </c>
      <c r="AO182" s="153">
        <v>0</v>
      </c>
      <c r="AP182" s="153">
        <v>0</v>
      </c>
      <c r="AQ182" s="153">
        <v>0</v>
      </c>
      <c r="AR182" s="153">
        <v>0</v>
      </c>
      <c r="AS182" s="154">
        <v>0</v>
      </c>
    </row>
    <row r="183" spans="1:45" hidden="1" x14ac:dyDescent="0.4">
      <c r="A183" s="10" t="s">
        <v>64</v>
      </c>
      <c r="B183" s="49"/>
      <c r="C183" s="96"/>
      <c r="D183" s="96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11" t="s">
        <v>23</v>
      </c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4"/>
    </row>
    <row r="184" spans="1:45" hidden="1" x14ac:dyDescent="0.4">
      <c r="A184" s="10" t="s">
        <v>70</v>
      </c>
      <c r="B184" s="49"/>
      <c r="C184" s="96"/>
      <c r="D184" s="96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11" t="s">
        <v>23</v>
      </c>
      <c r="Y184" s="153"/>
      <c r="Z184" s="153"/>
      <c r="AA184" s="153"/>
      <c r="AB184" s="153"/>
      <c r="AC184" s="153"/>
      <c r="AD184" s="153"/>
      <c r="AE184" s="153"/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4"/>
    </row>
    <row r="185" spans="1:45" hidden="1" x14ac:dyDescent="0.4">
      <c r="A185" s="10" t="s">
        <v>71</v>
      </c>
      <c r="B185" s="49"/>
      <c r="C185" s="96"/>
      <c r="D185" s="96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11" t="s">
        <v>23</v>
      </c>
      <c r="Y185" s="153"/>
      <c r="Z185" s="153"/>
      <c r="AA185" s="153"/>
      <c r="AB185" s="153"/>
      <c r="AC185" s="153"/>
      <c r="AD185" s="153"/>
      <c r="AE185" s="153"/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4"/>
    </row>
    <row r="186" spans="1:45" hidden="1" x14ac:dyDescent="0.4">
      <c r="A186" s="10" t="s">
        <v>72</v>
      </c>
      <c r="B186" s="49"/>
      <c r="C186" s="96"/>
      <c r="D186" s="96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12" t="s">
        <v>73</v>
      </c>
      <c r="Y186" s="153"/>
      <c r="Z186" s="153"/>
      <c r="AA186" s="153"/>
      <c r="AB186" s="153"/>
      <c r="AC186" s="153"/>
      <c r="AD186" s="153"/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4"/>
    </row>
    <row r="187" spans="1:45" hidden="1" x14ac:dyDescent="0.4">
      <c r="A187" s="10" t="s">
        <v>74</v>
      </c>
      <c r="B187" s="49"/>
      <c r="C187" s="96"/>
      <c r="D187" s="96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12" t="s">
        <v>73</v>
      </c>
      <c r="Y187" s="153"/>
      <c r="Z187" s="153"/>
      <c r="AA187" s="153"/>
      <c r="AB187" s="153"/>
      <c r="AC187" s="153"/>
      <c r="AD187" s="153"/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4"/>
    </row>
    <row r="188" spans="1:45" ht="24.75" customHeight="1" x14ac:dyDescent="0.4">
      <c r="A188" s="46" t="s">
        <v>146</v>
      </c>
      <c r="B188" s="69"/>
      <c r="C188" s="99"/>
      <c r="D188" s="99"/>
      <c r="E188" s="99"/>
      <c r="F188" s="99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70"/>
      <c r="Y188" s="148"/>
      <c r="Z188" s="148"/>
      <c r="AA188" s="148"/>
      <c r="AB188" s="148"/>
      <c r="AC188" s="148"/>
      <c r="AD188" s="148"/>
      <c r="AE188" s="148"/>
      <c r="AF188" s="148"/>
      <c r="AG188" s="148"/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9"/>
    </row>
    <row r="189" spans="1:45" ht="18.75" customHeight="1" x14ac:dyDescent="0.4">
      <c r="A189" s="10" t="s">
        <v>56</v>
      </c>
      <c r="B189" s="49"/>
      <c r="C189" s="96"/>
      <c r="D189" s="96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12" t="s">
        <v>57</v>
      </c>
      <c r="Y189" s="153">
        <v>0</v>
      </c>
      <c r="Z189" s="153">
        <v>0</v>
      </c>
      <c r="AA189" s="153">
        <v>0</v>
      </c>
      <c r="AB189" s="153">
        <v>0</v>
      </c>
      <c r="AC189" s="153">
        <v>0</v>
      </c>
      <c r="AD189" s="153">
        <v>0</v>
      </c>
      <c r="AE189" s="153">
        <v>0</v>
      </c>
      <c r="AF189" s="153">
        <v>0</v>
      </c>
      <c r="AG189" s="153">
        <v>0</v>
      </c>
      <c r="AH189" s="153">
        <v>0</v>
      </c>
      <c r="AI189" s="153">
        <v>0</v>
      </c>
      <c r="AJ189" s="153">
        <v>0</v>
      </c>
      <c r="AK189" s="153">
        <v>0</v>
      </c>
      <c r="AL189" s="153">
        <v>0</v>
      </c>
      <c r="AM189" s="153">
        <v>0</v>
      </c>
      <c r="AN189" s="153">
        <v>0</v>
      </c>
      <c r="AO189" s="153">
        <v>0</v>
      </c>
      <c r="AP189" s="153">
        <v>0</v>
      </c>
      <c r="AQ189" s="153">
        <v>0</v>
      </c>
      <c r="AR189" s="153">
        <v>0</v>
      </c>
      <c r="AS189" s="154">
        <v>0</v>
      </c>
    </row>
    <row r="190" spans="1:45" x14ac:dyDescent="0.4">
      <c r="A190" s="10" t="s">
        <v>78</v>
      </c>
      <c r="B190" s="49"/>
      <c r="C190" s="96"/>
      <c r="D190" s="96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11" t="s">
        <v>23</v>
      </c>
      <c r="Y190" s="153"/>
      <c r="Z190" s="153"/>
      <c r="AA190" s="153"/>
      <c r="AB190" s="153"/>
      <c r="AC190" s="153"/>
      <c r="AD190" s="153"/>
      <c r="AE190" s="153"/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4"/>
    </row>
    <row r="191" spans="1:45" x14ac:dyDescent="0.4">
      <c r="A191" s="10" t="s">
        <v>79</v>
      </c>
      <c r="B191" s="49"/>
      <c r="C191" s="96"/>
      <c r="D191" s="96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11" t="s">
        <v>23</v>
      </c>
      <c r="Y191" s="153"/>
      <c r="Z191" s="153"/>
      <c r="AA191" s="153"/>
      <c r="AB191" s="153"/>
      <c r="AC191" s="153"/>
      <c r="AD191" s="153"/>
      <c r="AE191" s="153"/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4"/>
    </row>
    <row r="192" spans="1:45" x14ac:dyDescent="0.4">
      <c r="A192" s="10" t="s">
        <v>80</v>
      </c>
      <c r="B192" s="49"/>
      <c r="C192" s="96"/>
      <c r="D192" s="96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11" t="s">
        <v>23</v>
      </c>
      <c r="Y192" s="153"/>
      <c r="Z192" s="153"/>
      <c r="AA192" s="153"/>
      <c r="AB192" s="153"/>
      <c r="AC192" s="153"/>
      <c r="AD192" s="153"/>
      <c r="AE192" s="153"/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4"/>
    </row>
    <row r="193" spans="1:45" x14ac:dyDescent="0.4">
      <c r="A193" s="10" t="s">
        <v>81</v>
      </c>
      <c r="B193" s="49"/>
      <c r="C193" s="96"/>
      <c r="D193" s="96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11" t="s">
        <v>23</v>
      </c>
      <c r="Y193" s="153"/>
      <c r="Z193" s="153"/>
      <c r="AA193" s="153"/>
      <c r="AB193" s="153"/>
      <c r="AC193" s="153"/>
      <c r="AD193" s="153"/>
      <c r="AE193" s="153"/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4"/>
    </row>
    <row r="194" spans="1:45" x14ac:dyDescent="0.4">
      <c r="A194" s="10" t="s">
        <v>82</v>
      </c>
      <c r="B194" s="49"/>
      <c r="C194" s="96"/>
      <c r="D194" s="96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11" t="s">
        <v>23</v>
      </c>
      <c r="Y194" s="153"/>
      <c r="Z194" s="153"/>
      <c r="AA194" s="153"/>
      <c r="AB194" s="153"/>
      <c r="AC194" s="153"/>
      <c r="AD194" s="153"/>
      <c r="AE194" s="153"/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4"/>
    </row>
    <row r="195" spans="1:45" x14ac:dyDescent="0.4">
      <c r="A195" s="10" t="s">
        <v>147</v>
      </c>
      <c r="B195" s="49"/>
      <c r="C195" s="96"/>
      <c r="D195" s="96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12" t="s">
        <v>73</v>
      </c>
      <c r="Y195" s="153"/>
      <c r="Z195" s="153"/>
      <c r="AA195" s="153"/>
      <c r="AB195" s="153"/>
      <c r="AC195" s="153"/>
      <c r="AD195" s="153"/>
      <c r="AE195" s="153"/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4"/>
    </row>
    <row r="196" spans="1:45" x14ac:dyDescent="0.4">
      <c r="A196" s="10" t="s">
        <v>84</v>
      </c>
      <c r="B196" s="49"/>
      <c r="C196" s="96"/>
      <c r="D196" s="96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11" t="s">
        <v>23</v>
      </c>
      <c r="Y196" s="153"/>
      <c r="Z196" s="153"/>
      <c r="AA196" s="153"/>
      <c r="AB196" s="153"/>
      <c r="AC196" s="153"/>
      <c r="AD196" s="153"/>
      <c r="AE196" s="153"/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4"/>
    </row>
    <row r="197" spans="1:45" ht="24.75" customHeight="1" x14ac:dyDescent="0.4">
      <c r="A197" s="46" t="s">
        <v>85</v>
      </c>
      <c r="B197" s="69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70"/>
      <c r="Y197" s="148"/>
      <c r="Z197" s="148"/>
      <c r="AA197" s="148"/>
      <c r="AB197" s="148"/>
      <c r="AC197" s="148"/>
      <c r="AD197" s="148"/>
      <c r="AE197" s="148"/>
      <c r="AF197" s="148"/>
      <c r="AG197" s="148"/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9"/>
    </row>
    <row r="198" spans="1:45" ht="18.75" customHeight="1" x14ac:dyDescent="0.4">
      <c r="A198" s="10" t="s">
        <v>56</v>
      </c>
      <c r="B198" s="49"/>
      <c r="C198" s="96"/>
      <c r="D198" s="96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12" t="s">
        <v>57</v>
      </c>
      <c r="Y198" s="153">
        <v>0</v>
      </c>
      <c r="Z198" s="153">
        <v>0</v>
      </c>
      <c r="AA198" s="153">
        <v>0</v>
      </c>
      <c r="AB198" s="153">
        <v>0</v>
      </c>
      <c r="AC198" s="153">
        <v>0</v>
      </c>
      <c r="AD198" s="153">
        <v>0</v>
      </c>
      <c r="AE198" s="153">
        <v>0</v>
      </c>
      <c r="AF198" s="153">
        <v>0</v>
      </c>
      <c r="AG198" s="153">
        <v>0</v>
      </c>
      <c r="AH198" s="153">
        <v>0</v>
      </c>
      <c r="AI198" s="153">
        <v>0</v>
      </c>
      <c r="AJ198" s="153">
        <v>0</v>
      </c>
      <c r="AK198" s="153">
        <v>0</v>
      </c>
      <c r="AL198" s="153">
        <v>0</v>
      </c>
      <c r="AM198" s="153">
        <v>0</v>
      </c>
      <c r="AN198" s="153">
        <v>0</v>
      </c>
      <c r="AO198" s="153">
        <v>0</v>
      </c>
      <c r="AP198" s="153">
        <v>0</v>
      </c>
      <c r="AQ198" s="153">
        <v>0</v>
      </c>
      <c r="AR198" s="153">
        <v>0</v>
      </c>
      <c r="AS198" s="154">
        <v>0</v>
      </c>
    </row>
    <row r="199" spans="1:45" x14ac:dyDescent="0.4">
      <c r="A199" s="10" t="s">
        <v>86</v>
      </c>
      <c r="B199" s="49"/>
      <c r="C199" s="96"/>
      <c r="D199" s="96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12" t="s">
        <v>73</v>
      </c>
      <c r="Y199" s="153"/>
      <c r="Z199" s="153"/>
      <c r="AA199" s="153"/>
      <c r="AB199" s="153"/>
      <c r="AC199" s="153"/>
      <c r="AD199" s="153"/>
      <c r="AE199" s="153"/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4"/>
    </row>
    <row r="200" spans="1:45" x14ac:dyDescent="0.4">
      <c r="A200" s="10" t="s">
        <v>87</v>
      </c>
      <c r="B200" s="49"/>
      <c r="C200" s="96"/>
      <c r="D200" s="96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12" t="s">
        <v>73</v>
      </c>
      <c r="Y200" s="153"/>
      <c r="Z200" s="153"/>
      <c r="AA200" s="153"/>
      <c r="AB200" s="153"/>
      <c r="AC200" s="153"/>
      <c r="AD200" s="153"/>
      <c r="AE200" s="153"/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4"/>
    </row>
    <row r="201" spans="1:45" x14ac:dyDescent="0.4">
      <c r="A201" s="10" t="s">
        <v>78</v>
      </c>
      <c r="B201" s="49"/>
      <c r="C201" s="96"/>
      <c r="D201" s="96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11" t="s">
        <v>23</v>
      </c>
      <c r="Y201" s="153"/>
      <c r="Z201" s="153"/>
      <c r="AA201" s="153"/>
      <c r="AB201" s="153"/>
      <c r="AC201" s="153"/>
      <c r="AD201" s="153"/>
      <c r="AE201" s="153"/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4"/>
    </row>
    <row r="202" spans="1:45" x14ac:dyDescent="0.4">
      <c r="A202" s="10" t="s">
        <v>79</v>
      </c>
      <c r="B202" s="49"/>
      <c r="C202" s="96"/>
      <c r="D202" s="96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11" t="s">
        <v>23</v>
      </c>
      <c r="Y202" s="153"/>
      <c r="Z202" s="153"/>
      <c r="AA202" s="153"/>
      <c r="AB202" s="153"/>
      <c r="AC202" s="153"/>
      <c r="AD202" s="153"/>
      <c r="AE202" s="153"/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4"/>
    </row>
    <row r="203" spans="1:45" x14ac:dyDescent="0.4">
      <c r="A203" s="10" t="s">
        <v>82</v>
      </c>
      <c r="B203" s="49"/>
      <c r="C203" s="96"/>
      <c r="D203" s="96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11" t="s">
        <v>23</v>
      </c>
      <c r="Y203" s="153"/>
      <c r="Z203" s="153"/>
      <c r="AA203" s="153"/>
      <c r="AB203" s="153"/>
      <c r="AC203" s="153"/>
      <c r="AD203" s="153"/>
      <c r="AE203" s="153"/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4"/>
    </row>
    <row r="204" spans="1:45" x14ac:dyDescent="0.4">
      <c r="A204" s="10" t="s">
        <v>147</v>
      </c>
      <c r="B204" s="49"/>
      <c r="C204" s="96"/>
      <c r="D204" s="96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12" t="s">
        <v>73</v>
      </c>
      <c r="Y204" s="153"/>
      <c r="Z204" s="153"/>
      <c r="AA204" s="153"/>
      <c r="AB204" s="153"/>
      <c r="AC204" s="153"/>
      <c r="AD204" s="153"/>
      <c r="AE204" s="153"/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4"/>
    </row>
    <row r="205" spans="1:45" x14ac:dyDescent="0.4">
      <c r="A205" s="10" t="s">
        <v>88</v>
      </c>
      <c r="B205" s="49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11" t="s">
        <v>23</v>
      </c>
      <c r="Y205" s="153"/>
      <c r="Z205" s="153"/>
      <c r="AA205" s="153"/>
      <c r="AB205" s="153"/>
      <c r="AC205" s="153"/>
      <c r="AD205" s="153"/>
      <c r="AE205" s="153"/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4"/>
    </row>
    <row r="206" spans="1:45" x14ac:dyDescent="0.4">
      <c r="A206" s="10" t="s">
        <v>148</v>
      </c>
      <c r="B206" s="49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12" t="s">
        <v>24</v>
      </c>
      <c r="Y206" s="153"/>
      <c r="Z206" s="153"/>
      <c r="AA206" s="153"/>
      <c r="AB206" s="153"/>
      <c r="AC206" s="153"/>
      <c r="AD206" s="153"/>
      <c r="AE206" s="153"/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4"/>
    </row>
    <row r="207" spans="1:45" ht="24.75" customHeight="1" x14ac:dyDescent="0.4">
      <c r="A207" s="46" t="s">
        <v>89</v>
      </c>
      <c r="B207" s="6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70"/>
      <c r="Y207" s="148"/>
      <c r="Z207" s="148"/>
      <c r="AA207" s="148"/>
      <c r="AB207" s="148"/>
      <c r="AC207" s="148"/>
      <c r="AD207" s="148"/>
      <c r="AE207" s="148"/>
      <c r="AF207" s="148"/>
      <c r="AG207" s="148"/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9"/>
    </row>
    <row r="208" spans="1:45" ht="18.75" customHeight="1" x14ac:dyDescent="0.4">
      <c r="A208" s="10" t="s">
        <v>56</v>
      </c>
      <c r="B208" s="49"/>
      <c r="C208" s="96"/>
      <c r="D208" s="96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12" t="s">
        <v>57</v>
      </c>
      <c r="Y208" s="153">
        <v>0</v>
      </c>
      <c r="Z208" s="153">
        <v>0</v>
      </c>
      <c r="AA208" s="153">
        <v>0</v>
      </c>
      <c r="AB208" s="153">
        <v>0</v>
      </c>
      <c r="AC208" s="153">
        <v>0</v>
      </c>
      <c r="AD208" s="153">
        <v>0</v>
      </c>
      <c r="AE208" s="153">
        <v>0</v>
      </c>
      <c r="AF208" s="153">
        <v>0</v>
      </c>
      <c r="AG208" s="153">
        <v>0</v>
      </c>
      <c r="AH208" s="153">
        <v>0</v>
      </c>
      <c r="AI208" s="153">
        <v>0</v>
      </c>
      <c r="AJ208" s="153">
        <v>0</v>
      </c>
      <c r="AK208" s="153">
        <v>0</v>
      </c>
      <c r="AL208" s="153">
        <v>0</v>
      </c>
      <c r="AM208" s="153">
        <v>0</v>
      </c>
      <c r="AN208" s="153">
        <v>0</v>
      </c>
      <c r="AO208" s="153">
        <v>0</v>
      </c>
      <c r="AP208" s="153">
        <v>0</v>
      </c>
      <c r="AQ208" s="153">
        <v>0</v>
      </c>
      <c r="AR208" s="153">
        <v>0</v>
      </c>
      <c r="AS208" s="154">
        <v>0</v>
      </c>
    </row>
    <row r="209" spans="1:45" ht="18.75" customHeight="1" x14ac:dyDescent="0.4">
      <c r="A209" s="10" t="s">
        <v>90</v>
      </c>
      <c r="B209" s="49"/>
      <c r="C209" s="96"/>
      <c r="D209" s="96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11" t="s">
        <v>23</v>
      </c>
      <c r="Y209" s="153"/>
      <c r="Z209" s="153"/>
      <c r="AA209" s="153"/>
      <c r="AB209" s="153"/>
      <c r="AC209" s="153"/>
      <c r="AD209" s="153"/>
      <c r="AE209" s="153"/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4"/>
    </row>
    <row r="210" spans="1:45" ht="18.75" customHeight="1" thickBot="1" x14ac:dyDescent="0.45">
      <c r="A210" s="10" t="s">
        <v>91</v>
      </c>
      <c r="B210" s="49"/>
      <c r="C210" s="71"/>
      <c r="D210" s="71"/>
      <c r="E210" s="71"/>
      <c r="F210" s="71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11" t="s">
        <v>23</v>
      </c>
      <c r="Y210" s="153"/>
      <c r="Z210" s="153"/>
      <c r="AA210" s="153"/>
      <c r="AB210" s="153"/>
      <c r="AC210" s="153"/>
      <c r="AD210" s="153"/>
      <c r="AE210" s="153"/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4"/>
    </row>
    <row r="211" spans="1:45" ht="17.399999999999999" thickBot="1" x14ac:dyDescent="0.45">
      <c r="A211" s="77"/>
      <c r="B211" s="78"/>
      <c r="C211" s="79"/>
      <c r="D211" s="79"/>
      <c r="E211" s="79"/>
      <c r="F211" s="79"/>
      <c r="G211" s="79"/>
      <c r="H211" s="79"/>
      <c r="I211" s="79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  <c r="W211" s="79"/>
      <c r="X211" s="80"/>
      <c r="Y211" s="150"/>
      <c r="Z211" s="150"/>
      <c r="AA211" s="150"/>
      <c r="AB211" s="150"/>
      <c r="AC211" s="150"/>
      <c r="AD211" s="150"/>
      <c r="AE211" s="150"/>
      <c r="AF211" s="150"/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1"/>
    </row>
    <row r="212" spans="1:45" x14ac:dyDescent="0.4">
      <c r="A212" s="7"/>
      <c r="B212" s="81"/>
      <c r="C212" s="81"/>
      <c r="D212" s="81"/>
      <c r="E212" s="81"/>
      <c r="F212" s="81"/>
      <c r="G212" s="81"/>
      <c r="H212" s="81"/>
      <c r="I212" s="81"/>
      <c r="J212" s="81"/>
      <c r="K212" s="81"/>
      <c r="L212" s="81"/>
      <c r="M212" s="81"/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112"/>
      <c r="Z212" s="112"/>
      <c r="AA212" s="112"/>
      <c r="AB212" s="112"/>
      <c r="AC212" s="112"/>
      <c r="AD212" s="112"/>
      <c r="AE212" s="112"/>
      <c r="AF212" s="112"/>
      <c r="AG212" s="112"/>
      <c r="AH212" s="112"/>
      <c r="AI212" s="112"/>
      <c r="AJ212" s="112"/>
      <c r="AK212" s="112"/>
      <c r="AL212" s="112"/>
      <c r="AM212" s="112"/>
      <c r="AN212" s="112"/>
      <c r="AO212" s="112"/>
      <c r="AP212" s="112"/>
      <c r="AQ212" s="112"/>
      <c r="AR212" s="112"/>
      <c r="AS212" s="112"/>
    </row>
    <row r="213" spans="1:45" x14ac:dyDescent="0.4">
      <c r="A213" s="82" t="s">
        <v>149</v>
      </c>
      <c r="B213" s="81"/>
      <c r="C213" s="81"/>
      <c r="D213" s="81"/>
      <c r="E213" s="81"/>
      <c r="F213" s="81"/>
      <c r="G213" s="81"/>
      <c r="H213" s="81"/>
      <c r="I213" s="81"/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112"/>
      <c r="Z213" s="112"/>
      <c r="AA213" s="112"/>
      <c r="AB213" s="112"/>
      <c r="AC213" s="112"/>
      <c r="AD213" s="112"/>
      <c r="AE213" s="112"/>
      <c r="AF213" s="112"/>
      <c r="AG213" s="112"/>
      <c r="AH213" s="112"/>
      <c r="AI213" s="112"/>
      <c r="AJ213" s="112"/>
      <c r="AK213" s="112"/>
      <c r="AL213" s="112"/>
      <c r="AM213" s="112"/>
      <c r="AN213" s="112"/>
      <c r="AO213" s="112"/>
      <c r="AP213" s="112"/>
      <c r="AQ213" s="112"/>
      <c r="AR213" s="112"/>
      <c r="AS213" s="112"/>
    </row>
    <row r="214" spans="1:45" x14ac:dyDescent="0.4">
      <c r="A214" s="83" t="s">
        <v>150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112"/>
      <c r="Z214" s="112"/>
      <c r="AA214" s="112"/>
      <c r="AB214" s="112"/>
      <c r="AC214" s="112"/>
      <c r="AD214" s="112"/>
      <c r="AE214" s="112"/>
      <c r="AF214" s="112"/>
      <c r="AG214" s="112"/>
      <c r="AH214" s="112"/>
      <c r="AI214" s="112"/>
      <c r="AJ214" s="112"/>
      <c r="AK214" s="112"/>
      <c r="AL214" s="112"/>
      <c r="AM214" s="112"/>
      <c r="AN214" s="112"/>
      <c r="AO214" s="112"/>
      <c r="AP214" s="112"/>
      <c r="AQ214" s="112"/>
      <c r="AR214" s="112"/>
      <c r="AS214" s="112"/>
    </row>
    <row r="215" spans="1:45" x14ac:dyDescent="0.4">
      <c r="A215" s="82" t="s">
        <v>151</v>
      </c>
      <c r="B215" s="81"/>
      <c r="C215" s="81"/>
      <c r="D215" s="81"/>
      <c r="E215" s="81"/>
      <c r="F215" s="81"/>
      <c r="G215" s="81"/>
      <c r="H215" s="81"/>
      <c r="I215" s="81"/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112"/>
      <c r="Z215" s="112"/>
      <c r="AA215" s="112"/>
      <c r="AB215" s="112"/>
      <c r="AC215" s="112"/>
      <c r="AD215" s="112"/>
      <c r="AE215" s="112"/>
      <c r="AF215" s="112"/>
      <c r="AG215" s="112"/>
      <c r="AH215" s="112"/>
      <c r="AI215" s="112"/>
      <c r="AJ215" s="112"/>
      <c r="AK215" s="112"/>
      <c r="AL215" s="112"/>
      <c r="AM215" s="112"/>
      <c r="AN215" s="112"/>
      <c r="AO215" s="112"/>
      <c r="AP215" s="112"/>
      <c r="AQ215" s="112"/>
      <c r="AR215" s="112"/>
      <c r="AS215" s="112"/>
    </row>
    <row r="216" spans="1:45" x14ac:dyDescent="0.4">
      <c r="A216" s="82" t="s">
        <v>152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112"/>
      <c r="Z216" s="112"/>
      <c r="AA216" s="112"/>
      <c r="AB216" s="112"/>
      <c r="AC216" s="112"/>
      <c r="AD216" s="112"/>
      <c r="AE216" s="112"/>
      <c r="AF216" s="112"/>
      <c r="AG216" s="112"/>
      <c r="AH216" s="112"/>
      <c r="AI216" s="112"/>
      <c r="AJ216" s="112"/>
      <c r="AK216" s="112"/>
      <c r="AL216" s="112"/>
      <c r="AM216" s="112"/>
      <c r="AN216" s="112"/>
      <c r="AO216" s="112"/>
      <c r="AP216" s="112"/>
      <c r="AQ216" s="112"/>
      <c r="AR216" s="112"/>
      <c r="AS216" s="112"/>
    </row>
  </sheetData>
  <sheetProtection selectLockedCells="1"/>
  <mergeCells count="419">
    <mergeCell ref="B24:W24"/>
    <mergeCell ref="B25:W25"/>
    <mergeCell ref="B26:W26"/>
    <mergeCell ref="B27:W27"/>
    <mergeCell ref="B28:W28"/>
    <mergeCell ref="B20:W20"/>
    <mergeCell ref="B21:W21"/>
    <mergeCell ref="B22:W22"/>
    <mergeCell ref="A15:A16"/>
    <mergeCell ref="A17:X17"/>
    <mergeCell ref="B45:W45"/>
    <mergeCell ref="B46:W46"/>
    <mergeCell ref="B47:W47"/>
    <mergeCell ref="B48:W48"/>
    <mergeCell ref="B42:W42"/>
    <mergeCell ref="B43:W43"/>
    <mergeCell ref="B44:W44"/>
    <mergeCell ref="B29:W29"/>
    <mergeCell ref="B41:W41"/>
    <mergeCell ref="B30:W30"/>
    <mergeCell ref="Y58:Y64"/>
    <mergeCell ref="Z58:Z64"/>
    <mergeCell ref="AA58:AA64"/>
    <mergeCell ref="AJ52:AJ56"/>
    <mergeCell ref="AK52:AK56"/>
    <mergeCell ref="AL52:AL56"/>
    <mergeCell ref="AM52:AM56"/>
    <mergeCell ref="AN52:AN56"/>
    <mergeCell ref="AO52:AO56"/>
    <mergeCell ref="AD52:AD56"/>
    <mergeCell ref="AE52:AE56"/>
    <mergeCell ref="AF52:AF56"/>
    <mergeCell ref="AG52:AG56"/>
    <mergeCell ref="AH52:AH56"/>
    <mergeCell ref="AI52:AI56"/>
    <mergeCell ref="Y52:Y56"/>
    <mergeCell ref="Z52:Z56"/>
    <mergeCell ref="AA52:AA56"/>
    <mergeCell ref="AB52:AB56"/>
    <mergeCell ref="AC52:AC56"/>
    <mergeCell ref="AB58:AB64"/>
    <mergeCell ref="AC58:AC64"/>
    <mergeCell ref="AD58:AD64"/>
    <mergeCell ref="AH58:AH64"/>
    <mergeCell ref="AP52:AP56"/>
    <mergeCell ref="AQ52:AQ56"/>
    <mergeCell ref="AR52:AR56"/>
    <mergeCell ref="AN58:AN64"/>
    <mergeCell ref="AO58:AO64"/>
    <mergeCell ref="AP58:AP64"/>
    <mergeCell ref="AQ58:AQ64"/>
    <mergeCell ref="AR58:AR64"/>
    <mergeCell ref="AS52:AS56"/>
    <mergeCell ref="AS58:AS64"/>
    <mergeCell ref="AI58:AI64"/>
    <mergeCell ref="AJ58:AJ64"/>
    <mergeCell ref="AK58:AK64"/>
    <mergeCell ref="AL58:AL64"/>
    <mergeCell ref="AM58:AM64"/>
    <mergeCell ref="AB66:AB71"/>
    <mergeCell ref="AC66:AC71"/>
    <mergeCell ref="AD66:AD71"/>
    <mergeCell ref="AE66:AE71"/>
    <mergeCell ref="AF66:AF71"/>
    <mergeCell ref="AG66:AG71"/>
    <mergeCell ref="AE58:AE64"/>
    <mergeCell ref="AF58:AF64"/>
    <mergeCell ref="AG58:AG64"/>
    <mergeCell ref="Y66:Y71"/>
    <mergeCell ref="Z66:Z71"/>
    <mergeCell ref="AA66:AA71"/>
    <mergeCell ref="AN66:AN71"/>
    <mergeCell ref="AO66:AO71"/>
    <mergeCell ref="AP66:AP71"/>
    <mergeCell ref="AQ66:AQ71"/>
    <mergeCell ref="AR66:AR71"/>
    <mergeCell ref="AS66:AS71"/>
    <mergeCell ref="AH66:AH71"/>
    <mergeCell ref="AI66:AI71"/>
    <mergeCell ref="AJ66:AJ71"/>
    <mergeCell ref="AK66:AK71"/>
    <mergeCell ref="AL66:AL71"/>
    <mergeCell ref="AM66:AM71"/>
    <mergeCell ref="AB73:AB82"/>
    <mergeCell ref="AC73:AC82"/>
    <mergeCell ref="AD73:AD82"/>
    <mergeCell ref="AE73:AE82"/>
    <mergeCell ref="AF73:AF82"/>
    <mergeCell ref="AG73:AG82"/>
    <mergeCell ref="Y73:Y82"/>
    <mergeCell ref="Z73:Z82"/>
    <mergeCell ref="AA73:AA82"/>
    <mergeCell ref="AN73:AN82"/>
    <mergeCell ref="AO73:AO82"/>
    <mergeCell ref="AP73:AP82"/>
    <mergeCell ref="AQ73:AQ82"/>
    <mergeCell ref="AR73:AR82"/>
    <mergeCell ref="AS73:AS82"/>
    <mergeCell ref="AH73:AH82"/>
    <mergeCell ref="AI73:AI82"/>
    <mergeCell ref="AJ73:AJ82"/>
    <mergeCell ref="AK73:AK82"/>
    <mergeCell ref="AL73:AL82"/>
    <mergeCell ref="AM73:AM82"/>
    <mergeCell ref="AB84:AB93"/>
    <mergeCell ref="AC84:AC93"/>
    <mergeCell ref="AD84:AD93"/>
    <mergeCell ref="AE84:AE93"/>
    <mergeCell ref="AF84:AF93"/>
    <mergeCell ref="AG84:AG93"/>
    <mergeCell ref="Y84:Y93"/>
    <mergeCell ref="Z84:Z93"/>
    <mergeCell ref="AA84:AA93"/>
    <mergeCell ref="AN84:AN93"/>
    <mergeCell ref="AO84:AO93"/>
    <mergeCell ref="AP84:AP93"/>
    <mergeCell ref="AQ84:AQ93"/>
    <mergeCell ref="AR84:AR93"/>
    <mergeCell ref="AS84:AS93"/>
    <mergeCell ref="AH84:AH93"/>
    <mergeCell ref="AI84:AI93"/>
    <mergeCell ref="AJ84:AJ93"/>
    <mergeCell ref="AK84:AK93"/>
    <mergeCell ref="AL84:AL93"/>
    <mergeCell ref="AM84:AM93"/>
    <mergeCell ref="AB95:AB97"/>
    <mergeCell ref="AC95:AC97"/>
    <mergeCell ref="AD95:AD97"/>
    <mergeCell ref="AE95:AE97"/>
    <mergeCell ref="AF95:AF97"/>
    <mergeCell ref="AG95:AG97"/>
    <mergeCell ref="Y95:Y97"/>
    <mergeCell ref="Z95:Z97"/>
    <mergeCell ref="AA95:AA97"/>
    <mergeCell ref="AN95:AN97"/>
    <mergeCell ref="AO95:AO97"/>
    <mergeCell ref="AP95:AP97"/>
    <mergeCell ref="AQ95:AQ97"/>
    <mergeCell ref="AR95:AR97"/>
    <mergeCell ref="AS95:AS97"/>
    <mergeCell ref="AH95:AH97"/>
    <mergeCell ref="AI95:AI97"/>
    <mergeCell ref="AJ95:AJ97"/>
    <mergeCell ref="AK95:AK97"/>
    <mergeCell ref="AL95:AL97"/>
    <mergeCell ref="AM95:AM97"/>
    <mergeCell ref="AB99:AB104"/>
    <mergeCell ref="AC99:AC104"/>
    <mergeCell ref="AD99:AD104"/>
    <mergeCell ref="AE99:AE104"/>
    <mergeCell ref="AF99:AF104"/>
    <mergeCell ref="AG99:AG104"/>
    <mergeCell ref="Y99:Y104"/>
    <mergeCell ref="Z99:Z104"/>
    <mergeCell ref="AA99:AA104"/>
    <mergeCell ref="AN99:AN104"/>
    <mergeCell ref="AO99:AO104"/>
    <mergeCell ref="AP99:AP104"/>
    <mergeCell ref="AQ99:AQ104"/>
    <mergeCell ref="AR99:AR104"/>
    <mergeCell ref="AS99:AS104"/>
    <mergeCell ref="AH99:AH104"/>
    <mergeCell ref="AI99:AI104"/>
    <mergeCell ref="AJ99:AJ104"/>
    <mergeCell ref="AK99:AK104"/>
    <mergeCell ref="AL99:AL104"/>
    <mergeCell ref="AM99:AM104"/>
    <mergeCell ref="AB109:AB115"/>
    <mergeCell ref="AC109:AC115"/>
    <mergeCell ref="AD109:AD115"/>
    <mergeCell ref="AE109:AE115"/>
    <mergeCell ref="AF109:AF115"/>
    <mergeCell ref="AG109:AG115"/>
    <mergeCell ref="Y109:Y115"/>
    <mergeCell ref="Z109:Z115"/>
    <mergeCell ref="AA109:AA115"/>
    <mergeCell ref="AN109:AN115"/>
    <mergeCell ref="AO109:AO115"/>
    <mergeCell ref="AP109:AP115"/>
    <mergeCell ref="AQ109:AQ115"/>
    <mergeCell ref="AR109:AR115"/>
    <mergeCell ref="AS109:AS115"/>
    <mergeCell ref="AH109:AH115"/>
    <mergeCell ref="AI109:AI115"/>
    <mergeCell ref="AJ109:AJ115"/>
    <mergeCell ref="AK109:AK115"/>
    <mergeCell ref="AL109:AL115"/>
    <mergeCell ref="AM109:AM115"/>
    <mergeCell ref="AB116:AB122"/>
    <mergeCell ref="AC116:AC122"/>
    <mergeCell ref="AD116:AD122"/>
    <mergeCell ref="AE116:AE122"/>
    <mergeCell ref="AF116:AF122"/>
    <mergeCell ref="AG116:AG122"/>
    <mergeCell ref="Y116:Y122"/>
    <mergeCell ref="Z116:Z122"/>
    <mergeCell ref="AA116:AA122"/>
    <mergeCell ref="AN116:AN122"/>
    <mergeCell ref="AO116:AO122"/>
    <mergeCell ref="AP116:AP122"/>
    <mergeCell ref="AQ116:AQ122"/>
    <mergeCell ref="AR116:AR122"/>
    <mergeCell ref="AS116:AS122"/>
    <mergeCell ref="AH116:AH122"/>
    <mergeCell ref="AI116:AI122"/>
    <mergeCell ref="AJ116:AJ122"/>
    <mergeCell ref="AK116:AK122"/>
    <mergeCell ref="AL116:AL122"/>
    <mergeCell ref="AM116:AM122"/>
    <mergeCell ref="AB123:AB127"/>
    <mergeCell ref="AC123:AC127"/>
    <mergeCell ref="AD123:AD127"/>
    <mergeCell ref="AE123:AE127"/>
    <mergeCell ref="AF123:AF127"/>
    <mergeCell ref="AG123:AG127"/>
    <mergeCell ref="Y123:Y127"/>
    <mergeCell ref="Z123:Z127"/>
    <mergeCell ref="AA123:AA127"/>
    <mergeCell ref="AN123:AN127"/>
    <mergeCell ref="AO123:AO127"/>
    <mergeCell ref="AP123:AP127"/>
    <mergeCell ref="AQ123:AQ127"/>
    <mergeCell ref="AR123:AR127"/>
    <mergeCell ref="AS123:AS127"/>
    <mergeCell ref="AH123:AH127"/>
    <mergeCell ref="AI123:AI127"/>
    <mergeCell ref="AJ123:AJ127"/>
    <mergeCell ref="AK123:AK127"/>
    <mergeCell ref="AL123:AL127"/>
    <mergeCell ref="AM123:AM127"/>
    <mergeCell ref="AB130:AB140"/>
    <mergeCell ref="AC130:AC140"/>
    <mergeCell ref="AD130:AD140"/>
    <mergeCell ref="AE130:AE140"/>
    <mergeCell ref="AF130:AF140"/>
    <mergeCell ref="AG130:AG140"/>
    <mergeCell ref="Y130:Y140"/>
    <mergeCell ref="Z130:Z140"/>
    <mergeCell ref="AA130:AA140"/>
    <mergeCell ref="AN130:AN140"/>
    <mergeCell ref="AO130:AO140"/>
    <mergeCell ref="AP130:AP140"/>
    <mergeCell ref="AQ130:AQ140"/>
    <mergeCell ref="AR130:AR140"/>
    <mergeCell ref="AS130:AS140"/>
    <mergeCell ref="AH130:AH140"/>
    <mergeCell ref="AI130:AI140"/>
    <mergeCell ref="AJ130:AJ140"/>
    <mergeCell ref="AK130:AK140"/>
    <mergeCell ref="AL130:AL140"/>
    <mergeCell ref="AM130:AM140"/>
    <mergeCell ref="AB144:AB149"/>
    <mergeCell ref="AC144:AC149"/>
    <mergeCell ref="AD144:AD149"/>
    <mergeCell ref="AE144:AE149"/>
    <mergeCell ref="AF144:AF149"/>
    <mergeCell ref="AG144:AG149"/>
    <mergeCell ref="Y144:Y149"/>
    <mergeCell ref="Z144:Z149"/>
    <mergeCell ref="AA144:AA149"/>
    <mergeCell ref="AN144:AN149"/>
    <mergeCell ref="AO144:AO149"/>
    <mergeCell ref="AP144:AP149"/>
    <mergeCell ref="AQ144:AQ149"/>
    <mergeCell ref="AR144:AR149"/>
    <mergeCell ref="AS144:AS149"/>
    <mergeCell ref="AH144:AH149"/>
    <mergeCell ref="AI144:AI149"/>
    <mergeCell ref="AJ144:AJ149"/>
    <mergeCell ref="AK144:AK149"/>
    <mergeCell ref="AL144:AL149"/>
    <mergeCell ref="AM144:AM149"/>
    <mergeCell ref="AB151:AB164"/>
    <mergeCell ref="AC151:AC164"/>
    <mergeCell ref="AD151:AD164"/>
    <mergeCell ref="AE151:AE164"/>
    <mergeCell ref="AF151:AF164"/>
    <mergeCell ref="AG151:AG164"/>
    <mergeCell ref="Y151:Y164"/>
    <mergeCell ref="Z151:Z164"/>
    <mergeCell ref="AA151:AA164"/>
    <mergeCell ref="AN151:AN164"/>
    <mergeCell ref="AO151:AO164"/>
    <mergeCell ref="AP151:AP164"/>
    <mergeCell ref="AQ151:AQ164"/>
    <mergeCell ref="AR151:AR164"/>
    <mergeCell ref="AS151:AS164"/>
    <mergeCell ref="AH151:AH164"/>
    <mergeCell ref="AI151:AI164"/>
    <mergeCell ref="AJ151:AJ164"/>
    <mergeCell ref="AK151:AK164"/>
    <mergeCell ref="AL151:AL164"/>
    <mergeCell ref="AM151:AM164"/>
    <mergeCell ref="AB166:AB172"/>
    <mergeCell ref="AC166:AC172"/>
    <mergeCell ref="AD166:AD172"/>
    <mergeCell ref="AE166:AE172"/>
    <mergeCell ref="AF166:AF172"/>
    <mergeCell ref="AG166:AG172"/>
    <mergeCell ref="Y166:Y172"/>
    <mergeCell ref="Z166:Z172"/>
    <mergeCell ref="AA166:AA172"/>
    <mergeCell ref="AN166:AN172"/>
    <mergeCell ref="AO166:AO172"/>
    <mergeCell ref="AP166:AP172"/>
    <mergeCell ref="AQ166:AQ172"/>
    <mergeCell ref="AR166:AR172"/>
    <mergeCell ref="AS166:AS172"/>
    <mergeCell ref="AH166:AH172"/>
    <mergeCell ref="AI166:AI172"/>
    <mergeCell ref="AJ166:AJ172"/>
    <mergeCell ref="AK166:AK172"/>
    <mergeCell ref="AL166:AL172"/>
    <mergeCell ref="AM166:AM172"/>
    <mergeCell ref="AB174:AB180"/>
    <mergeCell ref="AC174:AC180"/>
    <mergeCell ref="AD174:AD180"/>
    <mergeCell ref="AE174:AE180"/>
    <mergeCell ref="AF174:AF180"/>
    <mergeCell ref="AG174:AG180"/>
    <mergeCell ref="Y174:Y180"/>
    <mergeCell ref="Z174:Z180"/>
    <mergeCell ref="AA174:AA180"/>
    <mergeCell ref="AN174:AN180"/>
    <mergeCell ref="AO174:AO180"/>
    <mergeCell ref="AP174:AP180"/>
    <mergeCell ref="AQ174:AQ180"/>
    <mergeCell ref="AR174:AR180"/>
    <mergeCell ref="AS174:AS180"/>
    <mergeCell ref="AH174:AH180"/>
    <mergeCell ref="AI174:AI180"/>
    <mergeCell ref="AJ174:AJ180"/>
    <mergeCell ref="AK174:AK180"/>
    <mergeCell ref="AL174:AL180"/>
    <mergeCell ref="AM174:AM180"/>
    <mergeCell ref="AB182:AB187"/>
    <mergeCell ref="AC182:AC187"/>
    <mergeCell ref="AD182:AD187"/>
    <mergeCell ref="AE182:AE187"/>
    <mergeCell ref="AF182:AF187"/>
    <mergeCell ref="AG182:AG187"/>
    <mergeCell ref="Y182:Y187"/>
    <mergeCell ref="Z182:Z187"/>
    <mergeCell ref="AA182:AA187"/>
    <mergeCell ref="AN182:AN187"/>
    <mergeCell ref="AO182:AO187"/>
    <mergeCell ref="AP182:AP187"/>
    <mergeCell ref="AQ182:AQ187"/>
    <mergeCell ref="AR182:AR187"/>
    <mergeCell ref="AS182:AS187"/>
    <mergeCell ref="AH182:AH187"/>
    <mergeCell ref="AI182:AI187"/>
    <mergeCell ref="AJ182:AJ187"/>
    <mergeCell ref="AK182:AK187"/>
    <mergeCell ref="AL182:AL187"/>
    <mergeCell ref="AM182:AM187"/>
    <mergeCell ref="AB189:AB196"/>
    <mergeCell ref="AC189:AC196"/>
    <mergeCell ref="AD189:AD196"/>
    <mergeCell ref="AE189:AE196"/>
    <mergeCell ref="AF189:AF196"/>
    <mergeCell ref="AG189:AG196"/>
    <mergeCell ref="Y189:Y196"/>
    <mergeCell ref="Z189:Z196"/>
    <mergeCell ref="AA189:AA196"/>
    <mergeCell ref="AN189:AN196"/>
    <mergeCell ref="AO189:AO196"/>
    <mergeCell ref="AP189:AP196"/>
    <mergeCell ref="AQ189:AQ196"/>
    <mergeCell ref="AR189:AR196"/>
    <mergeCell ref="AS189:AS196"/>
    <mergeCell ref="AH189:AH196"/>
    <mergeCell ref="AI189:AI196"/>
    <mergeCell ref="AJ189:AJ196"/>
    <mergeCell ref="AK189:AK196"/>
    <mergeCell ref="AL189:AL196"/>
    <mergeCell ref="AM189:AM196"/>
    <mergeCell ref="AB198:AB206"/>
    <mergeCell ref="AC198:AC206"/>
    <mergeCell ref="AD198:AD206"/>
    <mergeCell ref="AE198:AE206"/>
    <mergeCell ref="AF198:AF206"/>
    <mergeCell ref="AG198:AG206"/>
    <mergeCell ref="Y198:Y206"/>
    <mergeCell ref="Z198:Z206"/>
    <mergeCell ref="AA198:AA206"/>
    <mergeCell ref="AN198:AN206"/>
    <mergeCell ref="AO198:AO206"/>
    <mergeCell ref="AP198:AP206"/>
    <mergeCell ref="AQ198:AQ206"/>
    <mergeCell ref="AR198:AR206"/>
    <mergeCell ref="AS198:AS206"/>
    <mergeCell ref="AH198:AH206"/>
    <mergeCell ref="AI198:AI206"/>
    <mergeCell ref="AJ198:AJ206"/>
    <mergeCell ref="AK198:AK206"/>
    <mergeCell ref="AL198:AL206"/>
    <mergeCell ref="AM198:AM206"/>
    <mergeCell ref="AB208:AB210"/>
    <mergeCell ref="AC208:AC210"/>
    <mergeCell ref="AD208:AD210"/>
    <mergeCell ref="AE208:AE210"/>
    <mergeCell ref="AF208:AF210"/>
    <mergeCell ref="AG208:AG210"/>
    <mergeCell ref="Y208:Y210"/>
    <mergeCell ref="Z208:Z210"/>
    <mergeCell ref="AA208:AA210"/>
    <mergeCell ref="AN208:AN210"/>
    <mergeCell ref="AO208:AO210"/>
    <mergeCell ref="AP208:AP210"/>
    <mergeCell ref="AQ208:AQ210"/>
    <mergeCell ref="AR208:AR210"/>
    <mergeCell ref="AS208:AS210"/>
    <mergeCell ref="AH208:AH210"/>
    <mergeCell ref="AI208:AI210"/>
    <mergeCell ref="AJ208:AJ210"/>
    <mergeCell ref="AK208:AK210"/>
    <mergeCell ref="AL208:AL210"/>
    <mergeCell ref="AM208:AM210"/>
  </mergeCells>
  <conditionalFormatting sqref="A51:A56 X51:X56">
    <cfRule type="expression" dxfId="54" priority="476">
      <formula>IF(SUM($B$3:$W$3)&gt;0,0,1)</formula>
    </cfRule>
  </conditionalFormatting>
  <conditionalFormatting sqref="A57:A64 X57:X64">
    <cfRule type="expression" dxfId="53" priority="474">
      <formula>IF(SUM($B$4:$W$4)&gt;0,0,1)</formula>
    </cfRule>
  </conditionalFormatting>
  <conditionalFormatting sqref="A65:A71 X65:X71">
    <cfRule type="expression" dxfId="52" priority="472">
      <formula>IF(SUM($B$5:$W$5)&gt;0,0,1)</formula>
    </cfRule>
  </conditionalFormatting>
  <conditionalFormatting sqref="A72:A82 X72:X82">
    <cfRule type="expression" dxfId="51" priority="470">
      <formula>IF(SUM($B$6:$W$6)&gt;0,0,1)</formula>
    </cfRule>
  </conditionalFormatting>
  <conditionalFormatting sqref="A83:A93 X83:X93">
    <cfRule type="expression" dxfId="50" priority="468">
      <formula>IF(SUM($B$7:$W$7)&gt;0,0,1)</formula>
    </cfRule>
  </conditionalFormatting>
  <conditionalFormatting sqref="A94:A97 X94:X97">
    <cfRule type="expression" dxfId="49" priority="466">
      <formula>IF(SUM($B$8:$W$8)&gt;0,0,1)</formula>
    </cfRule>
  </conditionalFormatting>
  <conditionalFormatting sqref="A98:A104 X98:X104">
    <cfRule type="expression" dxfId="48" priority="464">
      <formula>IF(SUM($B$9:$W$9)&gt;0,0,1)</formula>
    </cfRule>
  </conditionalFormatting>
  <conditionalFormatting sqref="A123:A127 X123:X127">
    <cfRule type="expression" dxfId="47" priority="460">
      <formula>IF(SUM($B$11:$W$11)&gt;0,0,1)</formula>
    </cfRule>
  </conditionalFormatting>
  <conditionalFormatting sqref="A130:A137 X130:X137">
    <cfRule type="expression" dxfId="46" priority="458">
      <formula>IF(SUM($B$12:$W$12)&gt;0,0,1)</formula>
    </cfRule>
  </conditionalFormatting>
  <conditionalFormatting sqref="A138:A140 X138:X140">
    <cfRule type="expression" dxfId="45" priority="456">
      <formula>IF(SUM($B$13:$W$13)&gt;0,0,1)</formula>
    </cfRule>
  </conditionalFormatting>
  <conditionalFormatting sqref="A142">
    <cfRule type="expression" dxfId="44" priority="501">
      <formula>IF(#REF!&gt;0,0,1)</formula>
    </cfRule>
  </conditionalFormatting>
  <conditionalFormatting sqref="A143:A172">
    <cfRule type="expression" dxfId="43" priority="449">
      <formula>IF(SUM($B$2:$W$2)&gt;0,0,1)</formula>
    </cfRule>
  </conditionalFormatting>
  <conditionalFormatting sqref="A173:A180 X173:X180">
    <cfRule type="expression" dxfId="42" priority="446">
      <formula>IF($X$2&gt;0,0,1)</formula>
    </cfRule>
  </conditionalFormatting>
  <conditionalFormatting sqref="A181:A187 X181:X187">
    <cfRule type="expression" dxfId="41" priority="445">
      <formula>IF($X$10&gt;0,0,1)</formula>
    </cfRule>
  </conditionalFormatting>
  <conditionalFormatting sqref="A188:A210">
    <cfRule type="expression" dxfId="40" priority="452">
      <formula>IF(SUM($B$2:$W$2)&gt;0,0,1)</formula>
    </cfRule>
  </conditionalFormatting>
  <conditionalFormatting sqref="A37:J38">
    <cfRule type="expression" dxfId="39" priority="332">
      <formula>IF(SUM($B$2:$W$2)&gt;0,0,1)</formula>
    </cfRule>
  </conditionalFormatting>
  <conditionalFormatting sqref="A107:X122">
    <cfRule type="expression" dxfId="38" priority="14">
      <formula>IF(SUM($B$2:$W$2)&gt;0,0,1)</formula>
    </cfRule>
  </conditionalFormatting>
  <conditionalFormatting sqref="A23:AS30 A41:AS48">
    <cfRule type="expression" dxfId="37" priority="502">
      <formula>IF(#REF!=1,0,1)</formula>
    </cfRule>
  </conditionalFormatting>
  <conditionalFormatting sqref="A34:AS35">
    <cfRule type="expression" dxfId="36" priority="2">
      <formula>IF(SUM($B$1:$W$1)&gt;0,0,1)</formula>
    </cfRule>
  </conditionalFormatting>
  <conditionalFormatting sqref="B33:W33">
    <cfRule type="expression" dxfId="35" priority="30">
      <formula>IF(#REF!&gt;0,0,1)</formula>
    </cfRule>
  </conditionalFormatting>
  <conditionalFormatting sqref="B34:W35">
    <cfRule type="expression" dxfId="34" priority="3">
      <formula>IF(B$1=1,0,1)</formula>
    </cfRule>
  </conditionalFormatting>
  <conditionalFormatting sqref="B37:W38">
    <cfRule type="expression" dxfId="33" priority="24">
      <formula>IF(B$2=1,0,1)</formula>
    </cfRule>
  </conditionalFormatting>
  <conditionalFormatting sqref="B51:W56">
    <cfRule type="expression" dxfId="32" priority="21">
      <formula>IF(B$3=1,0,1)</formula>
    </cfRule>
  </conditionalFormatting>
  <conditionalFormatting sqref="B57:W64">
    <cfRule type="expression" dxfId="31" priority="20">
      <formula>IF(B$4&gt;0,0,1)</formula>
    </cfRule>
  </conditionalFormatting>
  <conditionalFormatting sqref="B65:W71">
    <cfRule type="expression" dxfId="30" priority="19">
      <formula>IF(B$5&gt;0,0,1)</formula>
    </cfRule>
  </conditionalFormatting>
  <conditionalFormatting sqref="B72:W82">
    <cfRule type="expression" dxfId="29" priority="18">
      <formula>IF(B$6&gt;0,0,1)</formula>
    </cfRule>
  </conditionalFormatting>
  <conditionalFormatting sqref="B83:W93">
    <cfRule type="expression" dxfId="28" priority="17">
      <formula>IF(B$7&gt;0,0,1)</formula>
    </cfRule>
  </conditionalFormatting>
  <conditionalFormatting sqref="B94:W97">
    <cfRule type="expression" dxfId="27" priority="16">
      <formula>IF(B$8&gt;0,0,1)</formula>
    </cfRule>
  </conditionalFormatting>
  <conditionalFormatting sqref="B98:W104">
    <cfRule type="expression" dxfId="26" priority="15">
      <formula>IF(B$9&gt;0,0,1)</formula>
    </cfRule>
  </conditionalFormatting>
  <conditionalFormatting sqref="B107:W122">
    <cfRule type="expression" dxfId="25" priority="13">
      <formula>IF(B$2&gt;0,0,1)</formula>
    </cfRule>
  </conditionalFormatting>
  <conditionalFormatting sqref="B123:W127">
    <cfRule type="expression" dxfId="24" priority="12">
      <formula>IF(B$11&gt;0,0,1)</formula>
    </cfRule>
  </conditionalFormatting>
  <conditionalFormatting sqref="B130:W137">
    <cfRule type="expression" dxfId="23" priority="11">
      <formula>IF(B$12&gt;0,0,1)</formula>
    </cfRule>
  </conditionalFormatting>
  <conditionalFormatting sqref="B138:W140">
    <cfRule type="expression" dxfId="22" priority="10">
      <formula>IF(B$13&gt;0,0,1)</formula>
    </cfRule>
  </conditionalFormatting>
  <conditionalFormatting sqref="B143:W172">
    <cfRule type="expression" dxfId="21" priority="8">
      <formula>IF(B$2=1,0,1)</formula>
    </cfRule>
  </conditionalFormatting>
  <conditionalFormatting sqref="B174:W180">
    <cfRule type="expression" dxfId="20" priority="7">
      <formula>IF(B$10="Elec",0,1)</formula>
    </cfRule>
  </conditionalFormatting>
  <conditionalFormatting sqref="B182:W187">
    <cfRule type="expression" dxfId="19" priority="6">
      <formula>IF(B$10="Hydr.",0,1)</formula>
    </cfRule>
  </conditionalFormatting>
  <conditionalFormatting sqref="B188:W210">
    <cfRule type="expression" dxfId="18" priority="9">
      <formula>IF(B$2=1,0,1)</formula>
    </cfRule>
  </conditionalFormatting>
  <conditionalFormatting sqref="K37:V38">
    <cfRule type="expression" dxfId="17" priority="22">
      <formula>IF(SUM($B$2:$W$2)&gt;0,0,1)</formula>
    </cfRule>
  </conditionalFormatting>
  <conditionalFormatting sqref="W37:AS38">
    <cfRule type="expression" dxfId="16" priority="477">
      <formula>IF(SUM($B$2:$W$2)&gt;0,0,1)</formula>
    </cfRule>
  </conditionalFormatting>
  <conditionalFormatting sqref="X143:X172 X188:X210">
    <cfRule type="expression" dxfId="15" priority="462">
      <formula>IF(SUM($B$2:$W$2)&gt;0,0,1)</formula>
    </cfRule>
  </conditionalFormatting>
  <conditionalFormatting sqref="Y37:AS38">
    <cfRule type="expression" dxfId="14" priority="517">
      <formula>IF(#REF!&gt;0,0,1)</formula>
    </cfRule>
  </conditionalFormatting>
  <conditionalFormatting sqref="Y52:AS56">
    <cfRule type="expression" dxfId="13" priority="442">
      <formula>IF(Y51=0,1,0)</formula>
    </cfRule>
  </conditionalFormatting>
  <conditionalFormatting sqref="Y58:AS58">
    <cfRule type="expression" dxfId="12" priority="440">
      <formula>IF(Y57=0,1,0)</formula>
    </cfRule>
  </conditionalFormatting>
  <conditionalFormatting sqref="Y66:AS66">
    <cfRule type="expression" dxfId="11" priority="438">
      <formula>IF(Y65=0,1,0)</formula>
    </cfRule>
  </conditionalFormatting>
  <conditionalFormatting sqref="Y73:AS73">
    <cfRule type="expression" dxfId="10" priority="436">
      <formula>IF(Y72=0,1,0)</formula>
    </cfRule>
  </conditionalFormatting>
  <conditionalFormatting sqref="Y84:AS84">
    <cfRule type="expression" dxfId="9" priority="433">
      <formula>IF(Y83=0,1,0)</formula>
    </cfRule>
  </conditionalFormatting>
  <conditionalFormatting sqref="Y95:AS97">
    <cfRule type="expression" dxfId="8" priority="495">
      <formula>IF(Y$94=1,0,1)</formula>
    </cfRule>
  </conditionalFormatting>
  <conditionalFormatting sqref="Y99:AS99">
    <cfRule type="expression" dxfId="7" priority="1">
      <formula>IF(Y$98=1,0,1)</formula>
    </cfRule>
  </conditionalFormatting>
  <conditionalFormatting sqref="Y109:AS109 Y151:AS164 Y166:AS172 Y189:AS189 Y198:AS198 Y208:AS210">
    <cfRule type="expression" dxfId="6" priority="5">
      <formula>IF(Y$107=1,0,1)</formula>
    </cfRule>
  </conditionalFormatting>
  <conditionalFormatting sqref="Y116:AS122">
    <cfRule type="expression" dxfId="5" priority="4">
      <formula>IF(Y$107=1,0,1)</formula>
    </cfRule>
  </conditionalFormatting>
  <conditionalFormatting sqref="Y123:AS127">
    <cfRule type="expression" dxfId="4" priority="532">
      <formula>IF(C$11=1,0,1)</formula>
    </cfRule>
  </conditionalFormatting>
  <conditionalFormatting sqref="Y130:AS140">
    <cfRule type="expression" dxfId="3" priority="533">
      <formula>IF(SUM(C$12:C$13)&gt;0,0,1)</formula>
    </cfRule>
  </conditionalFormatting>
  <conditionalFormatting sqref="Y144:AS149">
    <cfRule type="expression" dxfId="2" priority="493">
      <formula>IF(Y$107=1,0,1)</formula>
    </cfRule>
  </conditionalFormatting>
  <conditionalFormatting sqref="Y174:AS180">
    <cfRule type="expression" dxfId="1" priority="454">
      <formula>IF(Y$173=1,0,1)</formula>
    </cfRule>
  </conditionalFormatting>
  <conditionalFormatting sqref="Y182:AS187">
    <cfRule type="expression" dxfId="0" priority="453">
      <formula>IF(Y$181=1,0,1)</formula>
    </cfRule>
  </conditionalFormatting>
  <dataValidations count="56">
    <dataValidation type="decimal" allowBlank="1" showInputMessage="1" showErrorMessage="1" sqref="B176:W176" xr:uid="{42634861-AA97-405C-AA15-75D384A9BB7B}">
      <formula1>0</formula1>
      <formula2>40</formula2>
    </dataValidation>
    <dataValidation type="decimal" allowBlank="1" showInputMessage="1" showErrorMessage="1" sqref="C67:W67 B183:W183" xr:uid="{59DE3AF1-FBDC-454F-9963-2361B78806DD}">
      <formula1>0</formula1>
      <formula2>60</formula2>
    </dataValidation>
    <dataValidation type="decimal" allowBlank="1" showInputMessage="1" showErrorMessage="1" sqref="C60:W60" xr:uid="{CB87BA03-F428-44FA-8F61-F4B366B032E3}">
      <formula1>0</formula1>
      <formula2>30</formula2>
    </dataValidation>
    <dataValidation type="whole" allowBlank="1" showInputMessage="1" showErrorMessage="1" sqref="B28:W28" xr:uid="{453BC85D-81C0-4648-B5AE-7B2B3FCE6185}">
      <formula1>0</formula1>
      <formula2>300</formula2>
    </dataValidation>
    <dataValidation type="list" allowBlank="1" showInputMessage="1" showErrorMessage="1" sqref="B41:W41" xr:uid="{A7BBF88B-0BCB-4F42-8874-BA7D33ECFFF8}">
      <formula1>"0, 1, 2, 3, 4, 5, 6, 7, 8, 9, 10, 11, 12, 13, 14, 15, 16, 17, 18, 19, 20, 21, 22, 23, 24, 25, 26, 27, 28, 29, 30, &gt;30, -"</formula1>
    </dataValidation>
    <dataValidation type="list" allowBlank="1" showInputMessage="1" showErrorMessage="1" sqref="B30:W30 B27:W27" xr:uid="{E5F55882-2FA0-43AA-898D-CE349E670D41}">
      <formula1>"0, 1, 2, 3, 4, 5, 6, 7, 8, 9, 10, &gt;10"</formula1>
    </dataValidation>
    <dataValidation type="list" allowBlank="1" showInputMessage="1" showErrorMessage="1" sqref="B29:W29 B25:W25" xr:uid="{843A1B0E-2F76-4FA4-B2EE-689DA3F9A28E}">
      <formula1>"0, 1, 2, 3, 4, -"</formula1>
    </dataValidation>
    <dataValidation type="textLength" allowBlank="1" showInputMessage="1" showErrorMessage="1" sqref="B24:W24 B42:W45" xr:uid="{4C2E29E2-2431-48A3-A768-DE9A0E04969C}">
      <formula1>0</formula1>
      <formula2>100</formula2>
    </dataValidation>
    <dataValidation type="list" allowBlank="1" showInputMessage="1" showErrorMessage="1" sqref="B38:W38" xr:uid="{2DB0C2EA-4188-489E-9EF1-BC66B1F9F98F}">
      <formula1>"1, 2, 3, 4, 5, 6, 7, 8, 9, 10, 11, 12, 13, 14, 15, 16, 17, 18, 19, 20, 21, 22, 23, 24"</formula1>
    </dataValidation>
    <dataValidation type="list" allowBlank="1" showInputMessage="1" showErrorMessage="1" sqref="B37:W37" xr:uid="{49020354-4BD4-47A0-9511-50EC1DD22308}">
      <formula1>"1, 2, 3, 4, 5, 6, 7, 8, 9, 10, 11, 12, 13, 14, 15, 16, 17, 18, 19, 20, 21, 22, 23, 24, 25, 26, 27, 28, 29, 30, 31, 32, 33, 34, 35, 36"</formula1>
    </dataValidation>
    <dataValidation type="list" allowBlank="1" showInputMessage="1" showErrorMessage="1" sqref="B206:W206" xr:uid="{D0E0F2E9-142A-452F-B356-508ADF5AB399}">
      <formula1>"Maçonnerie, Ebrasements, Calfeutrements, Autres"</formula1>
    </dataValidation>
    <dataValidation type="list" allowBlank="1" showInputMessage="1" showErrorMessage="1" sqref="B115:W115" xr:uid="{BB9809DB-D150-4AA0-8F58-D41922EE4131}">
      <formula1>"A, B, C, D, E, F, -"</formula1>
    </dataValidation>
    <dataValidation type="list" allowBlank="1" showInputMessage="1" showErrorMessage="1" sqref="B163:W163" xr:uid="{26B53C8E-5DCA-4F97-818B-BF47F591E1E5}">
      <formula1>"Inox Brossé, Inox Doré, Inox Noir, Inox Cuir, Vitré, Autre"</formula1>
    </dataValidation>
    <dataValidation type="list" allowBlank="1" showInputMessage="1" showErrorMessage="1" sqref="B155:W155 B159:W159" xr:uid="{4886153B-A6BE-4B8E-BF2E-8D8A1466E18E}">
      <formula1>"Inox Brossé, Inox Doré, Inox Noir, Inox Cuir, Autre"</formula1>
    </dataValidation>
    <dataValidation type="list" allowBlank="1" showInputMessage="1" showErrorMessage="1" sqref="B160:W160 B156:W156 B164:W164 B195:W195 B204:W204" xr:uid="{0ED9A715-9E79-4141-85AD-08C238528C8D}">
      <formula1>"NON, Cat.0, Cat.1, Cat2, Autre"</formula1>
    </dataValidation>
    <dataValidation type="list" allowBlank="1" showInputMessage="1" showErrorMessage="1" sqref="B154:W154" xr:uid="{BBA713D4-7912-42AF-8752-25FE7DA5058B}">
      <formula1>"1, 2, 3"</formula1>
    </dataValidation>
    <dataValidation type="list" allowBlank="1" showInputMessage="1" showErrorMessage="1" sqref="B153:W153" xr:uid="{F7B2A869-5727-43CD-AF20-CFE28B0E0571}">
      <formula1>"Demi-Hauteur, Toute-Hauteur, Autre"</formula1>
    </dataValidation>
    <dataValidation type="list" allowBlank="1" showInputMessage="1" showErrorMessage="1" sqref="B152:W152 B162:W162 B158:W158" xr:uid="{1B6A7C07-18B1-4421-9651-173360953783}">
      <formula1>"Applique, Semi-Affleurante, Encastrée, Autre"</formula1>
    </dataValidation>
    <dataValidation type="list" allowBlank="1" showInputMessage="1" showErrorMessage="1" sqref="B125:W125" xr:uid="{396B56F0-4BE1-455C-9143-0AED84F0B6B7}">
      <formula1>"Classique, Roller, Autre"</formula1>
    </dataValidation>
    <dataValidation type="list" allowBlank="1" showInputMessage="1" showErrorMessage="1" sqref="B118:W118" xr:uid="{A598EA44-7DF3-4EC2-B2C9-D3F629AACE45}">
      <formula1>"2, 3, 4, 5, 6, 7, 8, 9,10, 11, 12, 13, 14, 15, 16, 17, 18, 19, 20, 21, 22, 23, 24, 25, 26, 27, 28, 29, 30"</formula1>
    </dataValidation>
    <dataValidation type="list" allowBlank="1" showInputMessage="1" showErrorMessage="1" sqref="B117:W117" xr:uid="{284C5C38-AADD-4AB8-89C1-047694683A38}">
      <formula1>"1 face, opposé, passant, équerre, Autre"</formula1>
    </dataValidation>
    <dataValidation type="list" allowBlank="1" showInputMessage="1" showErrorMessage="1" sqref="B116:W116" xr:uid="{D5381785-A4BF-469D-AF89-D56DD5229766}">
      <formula1>"1, 2, 3, -"</formula1>
    </dataValidation>
    <dataValidation type="list" allowBlank="1" showInputMessage="1" showErrorMessage="1" sqref="B114:W114" xr:uid="{78D63987-18A1-49BA-8FBF-1D8B8E981BD8}">
      <formula1>"Blocage, Collective Desc., Collective Selective, Collective Montée, Prédestination, Autre"</formula1>
    </dataValidation>
    <dataValidation type="list" allowBlank="1" showInputMessage="1" showErrorMessage="1" sqref="B113:W113" xr:uid="{7C0DCFFE-2576-46F4-BED2-9EB7E978D1D8}">
      <formula1>"Simplex, Duplex, Triplex, Quadruplex, Autre"</formula1>
    </dataValidation>
    <dataValidation type="decimal" allowBlank="1" showInputMessage="1" showErrorMessage="1" errorTitle="alerte" error="Valeur entre 0,15 et 10,00 m/s" sqref="B110:W110" xr:uid="{ADC79D86-398B-42F8-BD5B-E875B7DB5F09}">
      <formula1>0.15</formula1>
      <formula2>10.01</formula2>
    </dataValidation>
    <dataValidation type="list" allowBlank="1" showInputMessage="1" showErrorMessage="1" sqref="B88:W88 B202:W202" xr:uid="{29B253D7-EE9C-49F1-8FC2-6AA506EA61F1}">
      <formula1>"2VOC, 2VOL, 3VOC, 3VOL, 4VOC, 6VOC, Battantes, HP, Autre"</formula1>
    </dataValidation>
    <dataValidation type="list" allowBlank="1" showInputMessage="1" showErrorMessage="1" sqref="B85:W86 B199:W200" xr:uid="{4BD590A3-DD25-4AD6-B13A-1818A6E794FE}">
      <formula1>"Inox, Peinture, Autre"</formula1>
    </dataValidation>
    <dataValidation type="list" allowBlank="1" showInputMessage="1" showErrorMessage="1" sqref="B77:W77 B191:W191" xr:uid="{8191E14D-C74D-4B34-9109-B417C01A0768}">
      <formula1>"2VOC, 2VOL, 3VOC, 3VOL, 4VOC, 4VBOC, 6VOC, Vertica 2v, Vertica 3v, Vertica 4v, Rouleau"</formula1>
    </dataValidation>
    <dataValidation type="list" allowBlank="1" showInputMessage="1" showErrorMessage="1" sqref="B70:W71 B186:W187" xr:uid="{98F16BBD-6474-4B7D-8D21-DB2EDE768587}">
      <formula1>"Interne, Externe"</formula1>
    </dataValidation>
    <dataValidation type="whole" allowBlank="1" showInputMessage="1" showErrorMessage="1" sqref="B75:W75 B90:W90 B120:W120" xr:uid="{2E0F6105-7CAF-4941-A450-CE0B3431F8B8}">
      <formula1>800</formula1>
      <formula2>4000</formula2>
    </dataValidation>
    <dataValidation type="textLength" allowBlank="1" showInputMessage="1" showErrorMessage="1" sqref="B112:W112" xr:uid="{6089C380-188A-4A99-A894-8931CB223DE3}">
      <formula1>0</formula1>
      <formula2>50</formula2>
    </dataValidation>
    <dataValidation type="whole" allowBlank="1" showInputMessage="1" showErrorMessage="1" sqref="B111:W111" xr:uid="{FC72F3BE-918C-4E23-8F0B-70B5B30D2200}">
      <formula1>1</formula1>
      <formula2>9999</formula2>
    </dataValidation>
    <dataValidation type="textLength" allowBlank="1" showInputMessage="1" showErrorMessage="1" sqref="B167:W167" xr:uid="{1E23AA66-7C5B-401E-99F7-9C5423163035}">
      <formula1>0</formula1>
      <formula2>30</formula2>
    </dataValidation>
    <dataValidation type="list" allowBlank="1" showInputMessage="1" showErrorMessage="1" sqref="B109:W109" xr:uid="{DE399A7C-D2A3-4DE6-984E-B09B41A4ACFD}">
      <formula1>"Sans, Avec, Autre"</formula1>
    </dataValidation>
    <dataValidation type="list" allowBlank="1" showInputMessage="1" showErrorMessage="1" sqref="B81:W81 B92:W92" xr:uid="{DCE548E4-5256-4BEF-AE96-49F37F804664}">
      <formula1>"OUI, NON, Autre"</formula1>
    </dataValidation>
    <dataValidation type="list" allowBlank="1" showInputMessage="1" showErrorMessage="1" sqref="B96:W96 B209:W209" xr:uid="{7B6065E2-5C59-43ED-9124-1258B3E8CB39}">
      <formula1>"Ouverte, Propriétaire"</formula1>
    </dataValidation>
    <dataValidation type="list" allowBlank="1" showInputMessage="1" showErrorMessage="1" sqref="B97:W97 B121:W124 B130:W140 B170:W172 B210:W210" xr:uid="{3772DF08-CB19-4DED-BB28-83F8B667259C}">
      <formula1>"OUI, NON"</formula1>
    </dataValidation>
    <dataValidation type="list" allowBlank="1" showInputMessage="1" showErrorMessage="1" sqref="B93:W93 B205:W205" xr:uid="{A58E98C4-CF96-402A-B859-7F37A3BE2A4B}">
      <formula1>"E30, E60, E120, EI-30, EI-60, EI-120, Autre"</formula1>
    </dataValidation>
    <dataValidation type="textLength" allowBlank="1" showInputMessage="1" showErrorMessage="1" sqref="B82:W82 B196:W196" xr:uid="{C8BF6685-C7F4-43F6-AF63-0161F3C207E7}">
      <formula1>0</formula1>
      <formula2>25</formula2>
    </dataValidation>
    <dataValidation type="list" allowBlank="1" showInputMessage="1" showErrorMessage="1" sqref="B80:W80 B91:W91 B194:W194 B203:W203" xr:uid="{DE05BA18-FBF0-42DA-9C8D-70D77A2783C0}">
      <formula1>"Inox, Alu, Autre"</formula1>
    </dataValidation>
    <dataValidation type="textLength" allowBlank="1" showInputMessage="1" showErrorMessage="1" sqref="B79:W79 B193:W193" xr:uid="{8FBCA665-87CD-4E0C-BB55-85D2F9E8D2AD}">
      <formula1>1</formula1>
      <formula2>30</formula2>
    </dataValidation>
    <dataValidation type="whole" allowBlank="1" showInputMessage="1" showErrorMessage="1" sqref="B78:W78 B192:W192" xr:uid="{A93AF127-E5E6-4EB7-B4BA-DD7386170884}">
      <formula1>9999</formula1>
      <formula2>999999</formula2>
    </dataValidation>
    <dataValidation type="list" allowBlank="1" showInputMessage="1" showErrorMessage="1" sqref="B76:W76 B87:W87 B190:W190 B201:W201" xr:uid="{85FD84D6-EB60-4468-997C-C1F0C8590A58}">
      <formula1>"1, 2, 3, 4, 5, 6"</formula1>
    </dataValidation>
    <dataValidation type="whole" allowBlank="1" showInputMessage="1" showErrorMessage="1" sqref="B74:W74 B89:W89 B119:W119" xr:uid="{12AF16EF-AF1F-4116-A12B-A9A5FB87CF2F}">
      <formula1>450</formula1>
      <formula2>1999</formula2>
    </dataValidation>
    <dataValidation type="whole" allowBlank="1" showInputMessage="1" showErrorMessage="1" sqref="B63:W63 B179:W179" xr:uid="{14FCE46C-8456-4444-BC0A-4326895D13B1}">
      <formula1>1</formula1>
      <formula2>15</formula2>
    </dataValidation>
    <dataValidation type="decimal" allowBlank="1" showInputMessage="1" showErrorMessage="1" sqref="B67" xr:uid="{8504EF47-7078-4E0A-9764-B3A5D83C72CB}">
      <formula1>5</formula1>
      <formula2>60</formula2>
    </dataValidation>
    <dataValidation type="whole" allowBlank="1" showInputMessage="1" showErrorMessage="1" sqref="B64:W64 B180:W180" xr:uid="{AB34EDDB-F8B0-4330-AEE0-EE1180D16C48}">
      <formula1>100</formula1>
      <formula2>300</formula2>
    </dataValidation>
    <dataValidation type="list" allowBlank="1" showInputMessage="1" showErrorMessage="1" sqref="B61:W61 B177:W177" xr:uid="{7F874CC8-C468-4C55-8B49-036C382F74DD}">
      <formula1>"Synchrone, Asynchrone, Autres"</formula1>
    </dataValidation>
    <dataValidation type="list" allowBlank="1" showInputMessage="1" showErrorMessage="1" sqref="B62:W62 B178:W178" xr:uid="{4CF1E44D-0AAF-4683-9B38-BB3275382B28}">
      <formula1>"Cables Acier, Courroies, Hybrides, Autres"</formula1>
    </dataValidation>
    <dataValidation type="list" allowBlank="1" showInputMessage="1" showErrorMessage="1" sqref="B59:W59 B175:W175" xr:uid="{866A96A8-981B-431D-9902-0C74EDC49142}">
      <formula1>"Gearless, Treuil, Autre"</formula1>
    </dataValidation>
    <dataValidation type="list" allowBlank="1" showInputMessage="1" showErrorMessage="1" sqref="B54:W54 B169:W169" xr:uid="{E10D3E24-D36D-491B-88E6-1B7B0DE120EC}">
      <formula1>"Bande Absolue, Boucle fermée, Boucle ouverte, Autre"</formula1>
    </dataValidation>
    <dataValidation type="decimal" allowBlank="1" showInputMessage="1" showErrorMessage="1" sqref="B60 B53:W53 B168:W168" xr:uid="{5CC004F8-8F94-4825-94FD-79BA28B22E85}">
      <formula1>3</formula1>
      <formula2>20</formula2>
    </dataValidation>
    <dataValidation type="list" allowBlank="1" showInputMessage="1" showErrorMessage="1" sqref="B20:W20 Y99:AS104 Y198:AS206 Y189:AS196 Y182:AS187 Y174:AS180 Y166:AS172 Y151:AS164 Y144:AS149 Y130:AS140 Y109:AS127 Y95:AS97 Y84:AS93 Y73:AS82 Y66:AS71 Y58:AS64 Y52:AS56 Y208:AS210" xr:uid="{5FDB0DC9-0C5C-4807-801E-919F0F705797}">
      <formula1>"0, 1, 2, 3, 4, 5"</formula1>
    </dataValidation>
    <dataValidation type="list" allowBlank="1" showInputMessage="1" showErrorMessage="1" sqref="B35:W35" xr:uid="{D97405BC-2507-4889-94A0-576CE0462C6B}">
      <formula1>"1, 2, 3, 4, 5, 6, 7, 8, 9, 10, 11, 12, 13, 14, 15, 16"</formula1>
    </dataValidation>
    <dataValidation type="list" allowBlank="1" showInputMessage="1" showErrorMessage="1" sqref="B34:W34" xr:uid="{7803B67C-A47F-4656-BD18-58FCB50DBA78}">
      <formula1>"1, 2, 3, 4, 5, 6, 7, 8, 9, 10, 11, 12, 13, 14, 15, 16, 17, 18, 19, 20, 21, 22, 23, 24, 25, 26, 27, 28, 29, 30"</formula1>
    </dataValidation>
    <dataValidation type="list" allowBlank="1" showInputMessage="1" showErrorMessage="1" sqref="B21:B22 B68:W69 B55:W56 B126:W127 B184:W185" xr:uid="{7FEBF6A4-67F2-476C-8164-F7C2F6BF2B72}">
      <formula1>"OUI,NON"</formula1>
    </dataValidation>
  </dataValidations>
  <printOptions horizontalCentered="1" gridLines="1"/>
  <pageMargins left="0.31496062992125984" right="0.31496062992125984" top="0.74803149606299213" bottom="0.55118110236220474" header="0.11811023622047245" footer="0.11811023622047245"/>
  <pageSetup paperSize="9" scale="44" fitToHeight="19" orientation="portrait" r:id="rId1"/>
  <headerFooter>
    <oddHeader>&amp;C&amp;F&amp;REdité le : &amp;D</oddHeader>
    <oddFooter>&amp;L&amp;A&amp;CPage &amp;P sur &amp;N&amp;RACCEO</oddFooter>
  </headerFooter>
  <rowBreaks count="2" manualBreakCount="2">
    <brk id="64" max="9" man="1"/>
    <brk id="1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PdGarde</vt:lpstr>
      <vt:lpstr>Fiche Valeur technique</vt:lpstr>
      <vt:lpstr>'Fiche Valeur technique'!Impression_des_titres</vt:lpstr>
      <vt:lpstr>'Fiche Valeur technique'!Zone_d_impression</vt:lpstr>
    </vt:vector>
  </TitlesOfParts>
  <Company>ACCEO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QUIROGA</dc:creator>
  <cp:lastModifiedBy>Chloe GUIGO</cp:lastModifiedBy>
  <dcterms:created xsi:type="dcterms:W3CDTF">2024-01-25T16:42:29Z</dcterms:created>
  <dcterms:modified xsi:type="dcterms:W3CDTF">2026-02-10T15:08:44Z</dcterms:modified>
</cp:coreProperties>
</file>